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2580" activeTab="0"/>
  </bookViews>
  <sheets>
    <sheet name=" NITV_EPG_Rpt790287" sheetId="1" r:id="rId1"/>
  </sheets>
  <definedNames/>
  <calcPr fullCalcOnLoad="1"/>
</workbook>
</file>

<file path=xl/sharedStrings.xml><?xml version="1.0" encoding="utf-8"?>
<sst xmlns="http://schemas.openxmlformats.org/spreadsheetml/2006/main" count="1579" uniqueCount="410">
  <si>
    <t>Date</t>
  </si>
  <si>
    <t>Start Time</t>
  </si>
  <si>
    <t>Title</t>
  </si>
  <si>
    <t>Classification</t>
  </si>
  <si>
    <t>Consumer Advice</t>
  </si>
  <si>
    <t>Digital Epg Synpopsis</t>
  </si>
  <si>
    <t>Episode Title</t>
  </si>
  <si>
    <t>Year of Production</t>
  </si>
  <si>
    <t>Country of Origin</t>
  </si>
  <si>
    <t>Nominal Length</t>
  </si>
  <si>
    <t>Volumz</t>
  </si>
  <si>
    <t>PG</t>
  </si>
  <si>
    <t xml:space="preserve">a l </t>
  </si>
  <si>
    <t>Hosted by Alec Doomadgee, Volumz brings you music and interviews highlighting the best of the Australian Indigenous music scene.</t>
  </si>
  <si>
    <t xml:space="preserve"> </t>
  </si>
  <si>
    <t>AUSTRALIA</t>
  </si>
  <si>
    <t>55mins</t>
  </si>
  <si>
    <t>Tipi Tales</t>
  </si>
  <si>
    <t>G</t>
  </si>
  <si>
    <t>Set in the crook of a forest, Tipi Tales are adventures in story and song, where Elizabeth, Junior, Russell and Sam play and grow together.</t>
  </si>
  <si>
    <t>Taking Turns</t>
  </si>
  <si>
    <t>CANADA</t>
  </si>
  <si>
    <t>13mins</t>
  </si>
  <si>
    <t>I'm Number One</t>
  </si>
  <si>
    <t>14mins</t>
  </si>
  <si>
    <t xml:space="preserve">Yamba's Playtime </t>
  </si>
  <si>
    <t>Come join Yamba the Honeyant and her friends for lots of fun!</t>
  </si>
  <si>
    <t>Yamba Out And About</t>
  </si>
  <si>
    <t>21mins</t>
  </si>
  <si>
    <t xml:space="preserve">Welcome To Wapos Bay </t>
  </si>
  <si>
    <t>The kids of Wapos Bay love adventure and their playground is a vast area that's been home to their Cree ancestors for millennia. As they explore the world around them, they learn respect &amp; cooperation</t>
  </si>
  <si>
    <t>Ways Of The Quiet</t>
  </si>
  <si>
    <t>22mins</t>
  </si>
  <si>
    <t>Bushwhacked</t>
  </si>
  <si>
    <t>Brandon challenges Kayne to track down one of the deadliest and rarest spiders on earth: the northern tree-dwelling funnel web spider!</t>
  </si>
  <si>
    <t>Funnel Web Spider</t>
  </si>
  <si>
    <t>24mins</t>
  </si>
  <si>
    <t>Musomagic Outback Tracks</t>
  </si>
  <si>
    <t>Showcasing songs and videos created in remote outback communities.</t>
  </si>
  <si>
    <t>Areyonga</t>
  </si>
  <si>
    <t>Guardians: Evolution</t>
  </si>
  <si>
    <t>Forty one million years in the future, the Earth is reborn and nature has been replenished after a global catastrophe. Only a few teens have survived, they act as the "Guardians"</t>
  </si>
  <si>
    <t>Flight Of The Benuix</t>
  </si>
  <si>
    <t>20mins</t>
  </si>
  <si>
    <t>Little J And Big Cuz Language Versions</t>
  </si>
  <si>
    <t>Little J gets confused hunting bush tucker when he follows his own tracks.</t>
  </si>
  <si>
    <t>Goanna Ate My Homework (Walmajarri)</t>
  </si>
  <si>
    <t>15mins</t>
  </si>
  <si>
    <t>On their quest to the beach, Little J, Nanna and Big Cuz struggle to find what they need before sunset.</t>
  </si>
  <si>
    <t>Right Under Your Nose (Djambarrpuyngu)</t>
  </si>
  <si>
    <t>Mysterious Cities Of Gold</t>
  </si>
  <si>
    <t>The original 80's animation classic that follows a young orphan called Esteban as he searches the New World for both his father and the Mysterious Cities of Gold.</t>
  </si>
  <si>
    <t>FRANCE</t>
  </si>
  <si>
    <t>27mins</t>
  </si>
  <si>
    <t>Maori Tv's Native Affairs 2017</t>
  </si>
  <si>
    <t>Maori Television's flagship current affairs show, Native Affairs, mixes pre-recorded stories with live interviews and panels, where invited guests discuss the latest events.</t>
  </si>
  <si>
    <t>NEW ZEALAND</t>
  </si>
  <si>
    <t>26mins</t>
  </si>
  <si>
    <t xml:space="preserve">Small Business Secrets </t>
  </si>
  <si>
    <t>NC</t>
  </si>
  <si>
    <t>0mins</t>
  </si>
  <si>
    <t>In the Adelaide suburb of Salisbury, Jack Buckskin is the teacher of an endangered language. Jack’s mission is to teach the Kaurna language, the language of his ancestors, to as many people as he can.</t>
  </si>
  <si>
    <t>57mins</t>
  </si>
  <si>
    <t>Laura Festival</t>
  </si>
  <si>
    <t>Every 2 years people are drawn to far north Qld to see traditional Aboriginal Dancing. Featuring the Duchess Marrinyama Dancers, from Mossman Gorge the Wabal Wabal Women and Goobidi Manjal Mens groups</t>
  </si>
  <si>
    <t>Duchess - Mossman</t>
  </si>
  <si>
    <t>Every two years people are drawn to far north Qld to see traditional Aboriginal Dancing at its very best. This episode features the Aurukun Dancers and from Umagico the Wabu Nan Geth Dance Group.</t>
  </si>
  <si>
    <t>Aurukun - Umagico</t>
  </si>
  <si>
    <t xml:space="preserve">Nitv On The Road: Barunga Festival </t>
  </si>
  <si>
    <t>From our travelling music series, NITV showcases veterans and newcomers alike as they perform at the Barunga Festival 2015</t>
  </si>
  <si>
    <t>50mins</t>
  </si>
  <si>
    <t>Rugby Union: Ella 7's</t>
  </si>
  <si>
    <t>Rugby action from the 2017 Ella 7's.</t>
  </si>
  <si>
    <t>Soccer from the Oceania Footbal Confederation.</t>
  </si>
  <si>
    <t>60mins</t>
  </si>
  <si>
    <t>AFL coverage from the NEAFL and other competitions around Australia.</t>
  </si>
  <si>
    <t>90mins</t>
  </si>
  <si>
    <t>Te Kaea</t>
  </si>
  <si>
    <t>When it happens in the Maori world, you'll hear about it on Te Kaea first. This is Maori Television's flagship news program's week in review, featuring local, national and international stories.</t>
  </si>
  <si>
    <t>25mins</t>
  </si>
  <si>
    <t>The Point Review</t>
  </si>
  <si>
    <t>Host Karla Grant takes a look back at the stories and issues that made news throughout the week.</t>
  </si>
  <si>
    <t>I Heart My People</t>
  </si>
  <si>
    <t xml:space="preserve">a </t>
  </si>
  <si>
    <t>In the final episode of I Heart My People we see the series come to a climatic resolution as each of our Indigenous health workers reflect on their own lives and personal journeys.</t>
  </si>
  <si>
    <t>Dene A Journey</t>
  </si>
  <si>
    <t>A journey of discovery as a different people undertake the task of discovering their traditional Dene language and culture by going out and experiencing time-honoured activities.</t>
  </si>
  <si>
    <t>42mins</t>
  </si>
  <si>
    <t>Madiba</t>
  </si>
  <si>
    <t>52mins</t>
  </si>
  <si>
    <t>Putuparri and The Rainmakers</t>
  </si>
  <si>
    <t>M</t>
  </si>
  <si>
    <t xml:space="preserve">l </t>
  </si>
  <si>
    <t>The story of Putuparri Tom Lawford, a 44 year old aboriginal man from north-west Australia who was raised on a cattle station and educated in the Western world.</t>
  </si>
  <si>
    <t>96mins</t>
  </si>
  <si>
    <t>Trick Or Treaty</t>
  </si>
  <si>
    <t>Enlightening as it is emotional, Trick or Treaty? Succinctly and powerfully portrays the community's struggle to retain treaty rights and protect the land of their descendants.</t>
  </si>
  <si>
    <t>81mins</t>
  </si>
  <si>
    <t>Seaman Dan And Friends</t>
  </si>
  <si>
    <t xml:space="preserve">w </t>
  </si>
  <si>
    <t>Although he has played music most of his life, Seaman Dan only released his first album at the age of 71.</t>
  </si>
  <si>
    <t>59mins</t>
  </si>
  <si>
    <t>Brandon challenges Kayne to the unthinkable- to lure in a great white shark by beatboxing!</t>
  </si>
  <si>
    <t>Great White Sharks</t>
  </si>
  <si>
    <t>The social organization, daily life, myths and beliefs of the main cultures of History  addressed in  a different tone, with touches of humor a “close-to-the-kids” language. 16 different Civilizations</t>
  </si>
  <si>
    <t>SPAIN</t>
  </si>
  <si>
    <t>Brandon challenges Kayne to catch, cook and then eat an Arafura File Snake - a rare delicacy that lives in croc-infested waters in Arnhem Land!</t>
  </si>
  <si>
    <t>Arafura File Snake</t>
  </si>
  <si>
    <t>23mins</t>
  </si>
  <si>
    <t>The Dreaming</t>
  </si>
  <si>
    <t>Animated traditional stories explained by the Elders  including the Dolphin NSW and the Wanka Manapulpa Minyma, WA</t>
  </si>
  <si>
    <t>They Dance At Night</t>
  </si>
  <si>
    <t xml:space="preserve">Aussie Bush Tales </t>
  </si>
  <si>
    <t>The children walk among the termite mounds, they notice ants all over the ground, they wanted to catch an echidna for a stew. Then they heard a strange voice coming from the billabong.</t>
  </si>
  <si>
    <t>Run Echidna Run</t>
  </si>
  <si>
    <t>9mins</t>
  </si>
  <si>
    <t>Yarramundi Kids</t>
  </si>
  <si>
    <t>Today's show is about reading the land &amp; making sense of the weather..</t>
  </si>
  <si>
    <t>Reading The Land</t>
  </si>
  <si>
    <t>Cunnamulla Dreaming</t>
  </si>
  <si>
    <t>Narrated by Ursula Yovich, this documentary has been a five year journey for these kids and follows them as they share their stories with their community.</t>
  </si>
  <si>
    <t>Tales Of Tatonka</t>
  </si>
  <si>
    <t>Meet Wanji, Nunpa, Yamni and Topa, four adventurous wolf cubs who live with their parents amidst a wolf pack in the plains and forests of North America</t>
  </si>
  <si>
    <t>12mins</t>
  </si>
  <si>
    <t>Kagagi, The Raven</t>
  </si>
  <si>
    <t>Matthew is an average 16 year old, or at least he was. He has found out that he has inherited an ancient power and responsibility - and the age old evil known as the Windingo has returned.</t>
  </si>
  <si>
    <t>Forty one million years in the future, the Earth is reborn and nature has been replenished after a global catastrophe. Only a few teens have survived, they act as the "Guardians".</t>
  </si>
  <si>
    <t>Kriol Kitchen</t>
  </si>
  <si>
    <t>Dwes cooks a favourite dish shared with him by one of his Aunties. The influences drawn on in this chilli fish dish is Malaysian with a local twist.</t>
  </si>
  <si>
    <t>Dwes Wiggin - Dann: Chilli Fish &amp; Mango Cheesecake With Bush Passionfruit Topping</t>
  </si>
  <si>
    <t xml:space="preserve">Tangaroa With Pio </t>
  </si>
  <si>
    <t>Pio is back with fresh new ocean adventures in this fun and bilingual fishing programme that explores the oceans around the coastal communities of Aotearoa.</t>
  </si>
  <si>
    <t>Queenstown</t>
  </si>
  <si>
    <t>Our Stories</t>
  </si>
  <si>
    <t>Billy Ray Wilson has grown up in the small town of Moruya on the South Coast of NSW. He knows where all the popular tourist spots are as well as all the hidden koori fishing and camping locations.</t>
  </si>
  <si>
    <t>Billy Ray Wilson</t>
  </si>
  <si>
    <t>Two different Indigenous students have travelled far from home to gain a higher education. They are both equally passionate and know that they can make a huge impact on their communities.</t>
  </si>
  <si>
    <t>Voices Of Our Future</t>
  </si>
  <si>
    <t>Sivummut</t>
  </si>
  <si>
    <t>Sivummut celebrates the triumphs of Inuit leaders in the arts, sports, the environment, health care, and education. Come with us as we sing the praises of these inspiring women and men.</t>
  </si>
  <si>
    <t>Warlpiri man Teddy Jangala Egan is posthumously awarded the NT Police Valour Medal - the highest award any member of the force can receive tracking and apprehending escaped killer, Bily Ben.</t>
  </si>
  <si>
    <t>Teddy Jangala Egan</t>
  </si>
  <si>
    <t>The Mulka Project</t>
  </si>
  <si>
    <t>The name 'Mulka' means a sacred but public ceremony, and to hold or protect. This series shows content from The Mulka Project who sustain and protect Yolngu cultural knowledge in Northeast Arnhem Land</t>
  </si>
  <si>
    <t>Yolngu Land</t>
  </si>
  <si>
    <t>3mins</t>
  </si>
  <si>
    <t>NITV News</t>
  </si>
  <si>
    <t>NITV presents the latest stories from a trusted lens, with a specific focus on Aboriginal and Torres Strait Islander news relevant to all Australians. For more news coverage, visit nitv.org.au/news.</t>
  </si>
  <si>
    <t>Nitv News Update 2017</t>
  </si>
  <si>
    <t>7mins</t>
  </si>
  <si>
    <t>Motorkite Dreaming</t>
  </si>
  <si>
    <t>Aidan tests his bush mechanics. They take part in an ancient ritual. In the air, Daryl calms nervous Elsie, then they run out of fuel.</t>
  </si>
  <si>
    <t>Satellite Dreaming</t>
  </si>
  <si>
    <t>The Point</t>
  </si>
  <si>
    <t>Join us for considered analysis, agenda-setting interviews and a distinctive Indigenous approach that investigates cultural, political and social issues from a fresh perspective. #ThePointNITV</t>
  </si>
  <si>
    <t>Get Your Fish On</t>
  </si>
  <si>
    <t>Whether you're a fishing ace, an amateur angler or just love a bit of fishy fun, this series of the popular competitive fishing show, Get Your Fish On will have you hooked.</t>
  </si>
  <si>
    <t>Kingi Challenge</t>
  </si>
  <si>
    <t>Hunting Aotearoa</t>
  </si>
  <si>
    <t>MA</t>
  </si>
  <si>
    <t xml:space="preserve">a w </t>
  </si>
  <si>
    <t>Howie has taken up an invitation by Matt Newton last week to come hunting in the Taranaki region and experience some of their hospitality. This turns out to be yet another hunters paradise.</t>
  </si>
  <si>
    <t>Urenui</t>
  </si>
  <si>
    <t>City Slickers Rodeo</t>
  </si>
  <si>
    <t>City Slickers Rodeo features six urban youths who have been sent to a rodeo boot camp to learn the rough and tough sport of rodeo from some of New Zealand's best cowboys.</t>
  </si>
  <si>
    <t xml:space="preserve">Te Araroa: Tales From The Trails Series </t>
  </si>
  <si>
    <t>Pio Terei takes a fresh look at Aotearoa by foot, to connect with the people and local histories. The unspoilt landscapes hark back to when Maori and Pakeha explorers first encountered this land.</t>
  </si>
  <si>
    <t>Waikato</t>
  </si>
  <si>
    <t>51mins</t>
  </si>
  <si>
    <t>Brandon takes Kayne to the Great Barrier Reef to track down one of the greatest sights in the animals kingdom: baby turtles racing for the sea minutes after they are born.</t>
  </si>
  <si>
    <t>Turtles</t>
  </si>
  <si>
    <t>Theres No I In Hockey</t>
  </si>
  <si>
    <t>Mesopotamia Part 1</t>
  </si>
  <si>
    <t>Mesopotamia Part 2</t>
  </si>
  <si>
    <t>Brandon challenges Kayne to a hoof-thumping mission: to train as a Jackaroo and then muster about 40 head of cattle in the Megalong Valley.</t>
  </si>
  <si>
    <t>Cattle Muster</t>
  </si>
  <si>
    <t>Something To Remember</t>
  </si>
  <si>
    <t>Elder Moort wanted goats milk to drink, he sent the boys into the gorges looking for a herd of goats. They brought back a billy goat. Elder Moort yelled out to the boys - 'This is not a milking goat!'</t>
  </si>
  <si>
    <t>Desert Billy Goats</t>
  </si>
  <si>
    <t>8mins</t>
  </si>
  <si>
    <t>Today's show is about the night sky and the traditional significance of the stars for Darug people.</t>
  </si>
  <si>
    <t>Night Sky</t>
  </si>
  <si>
    <t>Colour Theory</t>
  </si>
  <si>
    <t>The spectacular coastline of Wreck Bay on the south coast of NSW is the 'home country' of artists Julie Freeman &amp; her son Clive, for whom 'Aboriginality is about reading country'.</t>
  </si>
  <si>
    <t>Clive And Julie Freeman</t>
  </si>
  <si>
    <t>Defining Moments</t>
  </si>
  <si>
    <t>Kerrianne Cox is a Kimberly singer who is advocating messages of unity and people power. She's using her experiences and cultural knowledge to empower others and to protest at mining at James Price Pt</t>
  </si>
  <si>
    <t>Kerrianne</t>
  </si>
  <si>
    <t>28mins</t>
  </si>
  <si>
    <t>Into The Grid</t>
  </si>
  <si>
    <t>Lloyd draws on his Filipino heritage and his Auntie's recipe for this locally loved dish with a humble bush fruit Boab to make a custard with a bush passionfruit topping.</t>
  </si>
  <si>
    <t>Lloyd Pigram: Pork Adobo &amp; Boab Custard With Bush Passionfruit Topping</t>
  </si>
  <si>
    <t>Te Anau / Milford Sounds</t>
  </si>
  <si>
    <t>Bill and Sariba Shibasaki have lived on Thursday Island for most of their lives and have seen many changes. Bill survived as a 10 year old during World War II to become Mayor of Thursday Island.</t>
  </si>
  <si>
    <t>Bill And Sariba Shibasaki</t>
  </si>
  <si>
    <t>Wayapa Wuurrk is an Aboriginal Wellness Practice that teaches participants the importance of connecting to the Earth.</t>
  </si>
  <si>
    <t>Wayapa Wuurrk</t>
  </si>
  <si>
    <t>One With Nature</t>
  </si>
  <si>
    <t>This compelling documentary series demonstrates how Aboriginal people in Canada have lived as One with Nature for thousands of generations.</t>
  </si>
  <si>
    <t>Lillian Bowen is passionate about passing down her Guugu Yimidhirr language to the next generation of kids from Hope Vale in Cape York Peninsula.</t>
  </si>
  <si>
    <t>Lillian Bowen</t>
  </si>
  <si>
    <t>Wandjuk And The Pilot</t>
  </si>
  <si>
    <t xml:space="preserve">h </t>
  </si>
  <si>
    <t>Share in the journey of these Aboriginal ghost hunters as they try to understand what they encounter in the context of indigneous culture of the land.</t>
  </si>
  <si>
    <t>You're The Devil, Right?</t>
  </si>
  <si>
    <t>Underexposed</t>
  </si>
  <si>
    <t>An adrenaline packed series following a new partnership between two emerging Aboriginal extreme sports storytellers, photographer Mason Mashon and writer Tannis Baradziej.</t>
  </si>
  <si>
    <t>Salmon Derby</t>
  </si>
  <si>
    <t>Wild Isle</t>
  </si>
  <si>
    <t>Rodeo Road</t>
  </si>
  <si>
    <t>An entertaining documentary that explores the unique cowboy culture of Australia's far North-West, and those who pursue the rodeo dream.</t>
  </si>
  <si>
    <t>Brandon challenges Kayne to catch a saltwater croc and attach a satellite tag to it to help rangers keep the local community safe.</t>
  </si>
  <si>
    <t>Saltwater Croc</t>
  </si>
  <si>
    <t>Journey Through Fear</t>
  </si>
  <si>
    <t>Islam Part 1</t>
  </si>
  <si>
    <t>Islam Part 2</t>
  </si>
  <si>
    <t>Brandon takes Kayne to Tasmania for a ridiculously nail-biting mission, to track down and then kiss a Tasmanian Devil!</t>
  </si>
  <si>
    <t>Tassie Devil</t>
  </si>
  <si>
    <t>Animated traditional stories explained by the Elders  including the Dolphin NSW and the Wanka Manapulpa Minyma, WA.</t>
  </si>
  <si>
    <t>mins</t>
  </si>
  <si>
    <t>The children go down to the river to catch some mud crabs for dinner. Boya rescues a Joey kangaroo and makes a new friend. All their hard work is wasted as the mud crabs all get away except for one.</t>
  </si>
  <si>
    <t>Boya's Pet Mud Crab</t>
  </si>
  <si>
    <t>Today's show is about games. We learn the Darug word for playing, meet todays guest Yaarnz man, Paul Sinclair &amp; Uncle Chris shows us how to use ochres as paint.</t>
  </si>
  <si>
    <t>Games We Play</t>
  </si>
  <si>
    <t>Eerimar</t>
  </si>
  <si>
    <t>Inspired by their mother's cooking which they have not had for a long time - Ali and Mitch prepare two seafood dishes.</t>
  </si>
  <si>
    <t>Ali &amp; Mitch Torres: Chilli Tamarind Jinnup (Stingray) &amp; Cockle Salad</t>
  </si>
  <si>
    <t>Doubtful Sounds</t>
  </si>
  <si>
    <t>Meet Aunty Min Raelene Campion, as she shares with us her life stories of her love for her home, and for her love of the arts.</t>
  </si>
  <si>
    <t>Min Raelene Campion</t>
  </si>
  <si>
    <t>Uncle Larry Walsh is an Urban Warrior. Taken away at 3 years of age he's had the numbers against him ever since.  He's a fighter for social justice and an admired and respected elder.</t>
  </si>
  <si>
    <t>Larry Walsh</t>
  </si>
  <si>
    <t>Uluit: Champions Of The North</t>
  </si>
  <si>
    <t>Join this remarkable all female Inuit hockey team as they skate their way to the 2010 Whale Cup. A rare view into the realities of life in a remote town a the deep sense of community and tradition.</t>
  </si>
  <si>
    <t>Gabriel Bani is a traditional kustodian of the Wagadagam clan of Mabuyag Island. He takes us on a journey into Mabuyag to explore the 'Kustoms' of 'Aylan Lore'.</t>
  </si>
  <si>
    <t>Kustodians And Kustoms</t>
  </si>
  <si>
    <t>Mayang</t>
  </si>
  <si>
    <t xml:space="preserve">Find out who’s shaping Africa’s fashion scene with Diana Opoti as she travels to Africa’s fashion capitals and shows you the latest trends and portrays emerging young talents. </t>
  </si>
  <si>
    <t>SOUTH AFRICA</t>
  </si>
  <si>
    <t>The Last Mermaids</t>
  </si>
  <si>
    <t>For over 2000 years, the women of Jeju Island dove deep into the ocean, a refuge that's given them life, shielded them from war and allowed them to educate their daughters. These are The Last Mermaids</t>
  </si>
  <si>
    <t>SOUTH KOREA</t>
  </si>
  <si>
    <t>53mins</t>
  </si>
  <si>
    <t>Venus And Serena</t>
  </si>
  <si>
    <t>They've been winning championships for over a decade, pushing the limits of longevity in such a demanding sport. How long can they last? In this program we gain unprecedented access into their lives.</t>
  </si>
  <si>
    <t>USA</t>
  </si>
  <si>
    <t>95mins</t>
  </si>
  <si>
    <t>A documentary examining the Hunkpapa Lakota chief's accomplishments and the mystery of his final resting place. Includes reenactments of events and interviews with his great-grandson Ernie Lapointe.</t>
  </si>
  <si>
    <t>Lost Bones - In Search Of Sitting Bull's Grave</t>
  </si>
  <si>
    <t>48mins</t>
  </si>
  <si>
    <t>54mins</t>
  </si>
  <si>
    <t>Brandon challenges Kayne to swim with Grey Nurse Sharks and to take an underwater photograph in case one day they are gone for good.</t>
  </si>
  <si>
    <t>Grey Nurse Shark</t>
  </si>
  <si>
    <t>The Aboriginal boys find some eucalyptus branches and decide to make three didgeridoos that will have the most beautiful acoustic sounds in the land.</t>
  </si>
  <si>
    <t>Three Didgeridoos</t>
  </si>
  <si>
    <t>11mins</t>
  </si>
  <si>
    <t>"Feelings &amp; Emotions" deals with how events in our lives affect how we feel about ourselves &amp; each other.</t>
  </si>
  <si>
    <t>Emotions And Feelings</t>
  </si>
  <si>
    <t xml:space="preserve">My Survival As An Aboriginal </t>
  </si>
  <si>
    <t>Essie Coffey, a black activist and musician, shows the conflicts of living as an Aboriginal under white domination.</t>
  </si>
  <si>
    <t>49mins</t>
  </si>
  <si>
    <t>UN: On The Rights Of Indigenous Peoples</t>
  </si>
  <si>
    <t>What is the UN Declaration on the Rights of Indigenous People?</t>
  </si>
  <si>
    <t>10mins</t>
  </si>
  <si>
    <t>Learning On Country</t>
  </si>
  <si>
    <t>Double Trouble</t>
  </si>
  <si>
    <t>Double Trouble is a light-hearted comedy drama about twins who were separated at birth, yet one day find themselves face to face. The twins' chance meeting changes many people's lives.</t>
  </si>
  <si>
    <t>Elijah's cooking influence comes from living in Broome and growing up with many of his mates and eating whatever was caught from the ocean and the inlands.</t>
  </si>
  <si>
    <t>Elijah Prewitt: Asian Style Crayfish With Green Pawpaw Salad</t>
  </si>
  <si>
    <t>Raglan 1</t>
  </si>
  <si>
    <t>Emerging from a challenging childhood to become an Archibald Prize Finalist, Jandamarra Cadd, a descendent of the Yorta Yorta and Dja Dja Warung People in Victoria, is an inspirational man.</t>
  </si>
  <si>
    <t>Jandamarra Cadd</t>
  </si>
  <si>
    <t>Lester Bostock is a renown filmmaker, mentor and Bundjalung Elder. Lester is the inspiration and guiding light for a generation of Indigenous filmmakers.</t>
  </si>
  <si>
    <t>Lester Bostock</t>
  </si>
  <si>
    <t>Real Pasifik</t>
  </si>
  <si>
    <t>A cooking series with a beautiful philosophy; exploring cooking as a product of culture and community. We look at sourcing local ingredients and harvesting the rich knowledge of indigenous communities</t>
  </si>
  <si>
    <t>Samoa</t>
  </si>
  <si>
    <t>VANUATU</t>
  </si>
  <si>
    <t>Part survival tool, part spiritual being, the Bagu with Jiman was traditionally used to make fire. Today it has been transformed into an iconic art form by Girringun Aboriginal Art Centre.</t>
  </si>
  <si>
    <t>Bagu With Jiman</t>
  </si>
  <si>
    <t>Yirralka Rangers</t>
  </si>
  <si>
    <t>The Marngrook Footy Show</t>
  </si>
  <si>
    <t>AFL tips and tales from your favorite players - past and present. Join Grant Hansen, Gilbert McAdam and an all-star guest list for an Indigenous view of this season's AFL.</t>
  </si>
  <si>
    <t>80mins</t>
  </si>
  <si>
    <t>Amistad</t>
  </si>
  <si>
    <t xml:space="preserve">a v </t>
  </si>
  <si>
    <t>In 1839, the slave ship Amistad set sail from Cuba to America. During the long trip, Cinque leads the slaves in an unprecedented uprising.</t>
  </si>
  <si>
    <t>148mins</t>
  </si>
  <si>
    <t>56mins</t>
  </si>
  <si>
    <t>Brandon challenges Kayne to go out after dark and spot little penguins sneaking out of the sea to feed their babies!</t>
  </si>
  <si>
    <t>Penguins</t>
  </si>
  <si>
    <t>Brandon challenges Kayne to a deadly mission: to find and then tag a venomous Tiger Snake.</t>
  </si>
  <si>
    <t>Tiger Snake</t>
  </si>
  <si>
    <t>Alls Fair</t>
  </si>
  <si>
    <t>While hunting for a kangaroo the Aboriginal boys were followed by a friendly emu that had just walked through a smelly prickle bush.</t>
  </si>
  <si>
    <t>Hot Emu Soup</t>
  </si>
  <si>
    <t>With guest is comedian Sean Choolburra we learn a new word in the Darug language, hear a story about Bip the Snapping Bungaroo, see Jannawi Dance Theatre &amp; learn the importance of ant mounds.</t>
  </si>
  <si>
    <t>My Body</t>
  </si>
  <si>
    <t>September</t>
  </si>
  <si>
    <t>Set in WA 1968, a tender story of friendship and loyalty between two boys on the cusp of adulthood.</t>
  </si>
  <si>
    <t>Afghan Cameleer Australia</t>
  </si>
  <si>
    <t>Explores the historic relationship between the desert and Afghani immigrants in Aboriginal Australia.</t>
  </si>
  <si>
    <t>61mins</t>
  </si>
  <si>
    <t>Drawing on their father's Japanese and mother's Bard heritage, and Bubba prepare two dishes that have us going back down memory lane of our childhoods.</t>
  </si>
  <si>
    <t>Cauline &amp; Bubba Masuda: Black Bean Fish With Cabbage &amp; Sasami</t>
  </si>
  <si>
    <t>Raglan 2</t>
  </si>
  <si>
    <t>Australia's premier Aboriginal comedy star, Kevin Kropinyeri is a one-man whirlwind that will have you holding your sides laughing, as he shares tales of his life.</t>
  </si>
  <si>
    <t>Kevin Kropinyeri</t>
  </si>
  <si>
    <t>Willis Yu is an Aboriginal hip hop artist born in Broome, raised in Perth. He will give us a tour of Perth from the point of view of a rapper, and prove you can still find culture in a large city.</t>
  </si>
  <si>
    <t>Willis Yu</t>
  </si>
  <si>
    <t>Need Some Help</t>
  </si>
  <si>
    <t>Bruce King is a young Murri man, who grew up as Bianca. In this documentary we will reveal his struggles to find acceptance, both from his community and from himself.</t>
  </si>
  <si>
    <t>Between Worlds</t>
  </si>
  <si>
    <t>Local Knowledge</t>
  </si>
  <si>
    <t>5mins</t>
  </si>
  <si>
    <t>Little J and Big Cuz</t>
  </si>
  <si>
    <t>Big Cuz and Little J must put aside their differences to outwit a territorial magpie.</t>
  </si>
  <si>
    <t>Territories</t>
  </si>
  <si>
    <t>Christmas Dreams</t>
  </si>
  <si>
    <t>Ngarritj</t>
  </si>
  <si>
    <t>Ngarritj is a little white corella with a big attitude who flies freely around the Yolngu community of Galiwin'ku visiting everyone and speaking the local language.</t>
  </si>
  <si>
    <t>17mins</t>
  </si>
  <si>
    <t>Music Voyager</t>
  </si>
  <si>
    <t>This music-based travel series invites viewers to discover the exciting sounds of the planet. Ethnomusicologist and record producer Jacob Edgar embarks on a quest to find the world's best songs.</t>
  </si>
  <si>
    <t>Road To A Grammy: Los Angeles City Of Stars</t>
  </si>
  <si>
    <t>Colombia Louisiana: The Perfect Musical Storm</t>
  </si>
  <si>
    <t>NITV On The Road: Mbantua</t>
  </si>
  <si>
    <t>A weekend of culture and music in Central Australia.</t>
  </si>
  <si>
    <t>Tjupi Band</t>
  </si>
  <si>
    <t>In The Frame</t>
  </si>
  <si>
    <t>Hosted by Rhoda Roberts, this program explores the lives of our heroes and personalities as they talk candidly about their photos. This episode features Mark Ella.</t>
  </si>
  <si>
    <t>Mark Ella</t>
  </si>
  <si>
    <t>Most Important</t>
  </si>
  <si>
    <t>Gone Fishing</t>
  </si>
  <si>
    <t>Yamba's Antastic Adventures</t>
  </si>
  <si>
    <t>Mugu Kids</t>
  </si>
  <si>
    <t>Look, listen, learn and dance with Mugu Kids host Jub as we learn language words in the Gumbayngirr language from Uncle Michael Jarrett and Malu Kiai Dance Troup perform a sit down dance.</t>
  </si>
  <si>
    <t>Colours</t>
  </si>
  <si>
    <t>Waabiny Time</t>
  </si>
  <si>
    <t>Djinang, Look! It's a yongka, a kangaroo. And can you see the wetj, the emu full of feathers</t>
  </si>
  <si>
    <t>Animals And Tracks</t>
  </si>
  <si>
    <t>Bizou</t>
  </si>
  <si>
    <t>A lively, animated pre-school series that explores the wonderful world of animals through the eyes of a cheerful little Aboriginal princess named Bizou.</t>
  </si>
  <si>
    <t xml:space="preserve"> Four Ojibway cousins learn the tools of life from enchanting forest animals who embody the seven ancient aboriginal laws - love, respect, courage, honesty, wisdom, humility and truth</t>
  </si>
  <si>
    <t>Four Ojibway cousins learn the tools of life from enchanting forest animals who embody the seven ancient aboriginal laws - love, respect, courage, honesty, wisdom, humility and truth</t>
  </si>
  <si>
    <t>Inuk</t>
  </si>
  <si>
    <t>Inuk is a highly imaginative seven-year-old Inuit boy who lives with his family in the Arctic. Destined to become a shaman, Inuk has special magical powers.</t>
  </si>
  <si>
    <t>UNITED KINGDOM</t>
  </si>
  <si>
    <t>Yalangbara Opening</t>
  </si>
  <si>
    <t xml:space="preserve">Noongar Dandjoo </t>
  </si>
  <si>
    <t>Kaya! Hello! Noongar Dandjoo is back. Follow our hosts Neil Coyne and Kimberley Benjamin as they share with us the Noongar culture through unique stories from within the Noongar community.</t>
  </si>
  <si>
    <t>The Tipping Points</t>
  </si>
  <si>
    <t>An expedition from the Himalayas all the way down across the plains of India, following one of the most famous rivers systems in the world - The Ganges.</t>
  </si>
  <si>
    <t>India Water Crisis</t>
  </si>
  <si>
    <t>Check out the amazing Laura Aboriginal Dance Festival. This episode features the Mapoon Dance Troupe and from Yarrabah the Gura Buna Gunggandji, the Yindjii Lower Coast and the State School Dancers.</t>
  </si>
  <si>
    <t>Mapoon - Yarrabah</t>
  </si>
  <si>
    <t>Every two years thousands of people are drawn to far north Qld to see traditional Aboriginal Dancing at its very best. Featuring from Coen the Allkumo Malkati Dance Team and the Lockhart River Dancers</t>
  </si>
  <si>
    <t>Coen - Lockhart River</t>
  </si>
  <si>
    <t>19mins</t>
  </si>
  <si>
    <t>Atlanta</t>
  </si>
  <si>
    <t xml:space="preserve">l v </t>
  </si>
  <si>
    <t>After an out of control party, Earn wakes up to find his jacket &amp; the content in its pocket missing. He tries to retrace his steps to find the jacket but is met with an obstacle at every turn.</t>
  </si>
  <si>
    <t xml:space="preserve">Being Mary Jane </t>
  </si>
  <si>
    <t xml:space="preserve">s v </t>
  </si>
  <si>
    <t>The story and life of a black woman, her work, her family as well as her popular talk show which she hosts.</t>
  </si>
  <si>
    <t>41mins</t>
  </si>
  <si>
    <t xml:space="preserve">Express Yourself </t>
  </si>
  <si>
    <t>The godfather of Indigenous stand-up comedy, Sean Choolburra is back with a new kick ass comedy series and some of the hottest dancers the black community has ever seen.</t>
  </si>
  <si>
    <t xml:space="preserve">a l s v </t>
  </si>
  <si>
    <t>Mohawk Girls is a comedic look at the lives of four modern-day women trying to stay true to their roots while they navigate sex, work, sex, love, sex and the occasional throw down.</t>
  </si>
  <si>
    <t>The Forest Of Statues</t>
  </si>
  <si>
    <t xml:space="preserve">Buckskin </t>
  </si>
  <si>
    <t>Football 2016: Oceania Football Confederation</t>
  </si>
  <si>
    <t>AFL 2017: NEAFL</t>
  </si>
  <si>
    <t>A Modern Tlicho Life</t>
  </si>
  <si>
    <t>The Treasures Of Sierra Metis</t>
  </si>
  <si>
    <t>The Aztec Empire Part 1</t>
  </si>
  <si>
    <t>The Aztec Empire Part 2</t>
  </si>
  <si>
    <t xml:space="preserve">Time Compass </t>
  </si>
  <si>
    <t xml:space="preserve">My Animal Friends </t>
  </si>
  <si>
    <t>The Nasca Plateau</t>
  </si>
  <si>
    <t>A Friend In Need</t>
  </si>
  <si>
    <t>Time Compass</t>
  </si>
  <si>
    <t xml:space="preserve">My Animal </t>
  </si>
  <si>
    <t xml:space="preserve">Satellite Dreaming </t>
  </si>
  <si>
    <t>The Spaniards' Cannon</t>
  </si>
  <si>
    <t>The Great Laws Of Nature</t>
  </si>
  <si>
    <t>A Time To Learn</t>
  </si>
  <si>
    <t>This series is a unique look at the early life and development of young animals, edited and narrated from the viewpoint of the animals themselves.</t>
  </si>
  <si>
    <t>The Amazons</t>
  </si>
  <si>
    <t>Designing African</t>
  </si>
  <si>
    <t>The Persian Empire Part 1</t>
  </si>
  <si>
    <t>The Persian Empire Part 2</t>
  </si>
  <si>
    <t>The Elements</t>
  </si>
  <si>
    <t>My Animal Friends</t>
  </si>
  <si>
    <t>The Mirror Of The Moon</t>
  </si>
  <si>
    <t>The Twins</t>
  </si>
  <si>
    <t>The Mayas Part 1</t>
  </si>
  <si>
    <t>The Mayas Part 2</t>
  </si>
  <si>
    <t>The Jade Mask</t>
  </si>
  <si>
    <t>The First Test</t>
  </si>
  <si>
    <t>The World According To Devon</t>
  </si>
  <si>
    <t xml:space="preserve">Tipi Tales </t>
  </si>
  <si>
    <t>The Jacket</t>
  </si>
  <si>
    <t xml:space="preserve">Mohawk Girls </t>
  </si>
  <si>
    <t>When a young girl, Sam, stumbles upon ‘Rose’s Emporium’ – a mystical store selling unlikely gifts - and its owner, Rose, on Christmas Eve, magical happenings begin to take place.</t>
  </si>
  <si>
    <t>The Other Side</t>
  </si>
  <si>
    <t>A film of considerable historic importance, this documentary narrates the emergence of Indigenous broadcast media in Australia, and discusses its role in maintaining Indigenous languages and culture.</t>
  </si>
  <si>
    <t>TBA</t>
  </si>
  <si>
    <t>Week 28: Sunday 9th July to Saturday 15th July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</si>
</sst>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6">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libri Light"/>
      <family val="2"/>
    </font>
    <font>
      <b/>
      <sz val="11"/>
      <color indexed="8"/>
      <name val="Calibri"/>
      <family val="2"/>
    </font>
    <font>
      <sz val="11"/>
      <color indexed="10"/>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2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9">
    <xf numFmtId="0" fontId="0" fillId="0" borderId="0" xfId="0" applyFont="1" applyAlignment="1">
      <alignment/>
    </xf>
    <xf numFmtId="0" fontId="0" fillId="0" borderId="0" xfId="0" applyAlignment="1">
      <alignment wrapText="1"/>
    </xf>
    <xf numFmtId="0" fontId="33" fillId="0" borderId="10" xfId="0" applyFont="1" applyBorder="1" applyAlignment="1">
      <alignment/>
    </xf>
    <xf numFmtId="0" fontId="33" fillId="0" borderId="10" xfId="0" applyFont="1" applyBorder="1" applyAlignment="1">
      <alignment wrapText="1"/>
    </xf>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wrapText="1"/>
    </xf>
    <xf numFmtId="0" fontId="35"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86"/>
  <sheetViews>
    <sheetView tabSelected="1" zoomScalePageLayoutView="0" workbookViewId="0" topLeftCell="A1">
      <pane ySplit="3" topLeftCell="A4" activePane="bottomLeft" state="frozen"/>
      <selection pane="topLeft" activeCell="A1" sqref="A1"/>
      <selection pane="bottomLeft" activeCell="D5" sqref="D5"/>
    </sheetView>
  </sheetViews>
  <sheetFormatPr defaultColWidth="8.8515625" defaultRowHeight="15"/>
  <cols>
    <col min="1" max="1" width="10.421875" style="0" bestFit="1" customWidth="1"/>
    <col min="2" max="2" width="10.00390625" style="0" bestFit="1" customWidth="1"/>
    <col min="3" max="3" width="43.00390625" style="0" bestFit="1" customWidth="1"/>
    <col min="4" max="4" width="50.421875" style="1" customWidth="1"/>
    <col min="5" max="5" width="12.7109375" style="0" bestFit="1" customWidth="1"/>
    <col min="6" max="6" width="16.421875" style="0" bestFit="1" customWidth="1"/>
    <col min="7" max="7" width="72.421875" style="1" customWidth="1"/>
    <col min="8" max="8" width="17.421875" style="0" bestFit="1" customWidth="1"/>
    <col min="9" max="9" width="17.00390625" style="0" bestFit="1" customWidth="1"/>
    <col min="10" max="10" width="15.140625" style="0" bestFit="1" customWidth="1"/>
  </cols>
  <sheetData>
    <row r="1" spans="4:7" s="6" customFormat="1" ht="300.75" customHeight="1">
      <c r="D1" s="7"/>
      <c r="G1" s="7"/>
    </row>
    <row r="2" spans="1:7" s="4" customFormat="1" ht="32.25" customHeight="1">
      <c r="A2" s="8" t="s">
        <v>409</v>
      </c>
      <c r="D2" s="5"/>
      <c r="G2" s="5"/>
    </row>
    <row r="3" spans="1:10" s="2" customFormat="1" ht="15">
      <c r="A3" s="2" t="s">
        <v>0</v>
      </c>
      <c r="B3" s="2" t="s">
        <v>1</v>
      </c>
      <c r="C3" s="2" t="s">
        <v>2</v>
      </c>
      <c r="D3" s="3" t="s">
        <v>6</v>
      </c>
      <c r="E3" s="2" t="s">
        <v>3</v>
      </c>
      <c r="F3" s="2" t="s">
        <v>4</v>
      </c>
      <c r="G3" s="3" t="s">
        <v>5</v>
      </c>
      <c r="H3" s="2" t="s">
        <v>7</v>
      </c>
      <c r="I3" s="2" t="s">
        <v>8</v>
      </c>
      <c r="J3" s="2" t="s">
        <v>9</v>
      </c>
    </row>
    <row r="4" spans="1:10" ht="30">
      <c r="A4" t="str">
        <f aca="true" t="shared" si="0" ref="A4:A31">"2017-07-09"</f>
        <v>2017-07-09</v>
      </c>
      <c r="B4" t="str">
        <f>"0500"</f>
        <v>0500</v>
      </c>
      <c r="C4" t="s">
        <v>10</v>
      </c>
      <c r="E4" t="s">
        <v>11</v>
      </c>
      <c r="F4" t="s">
        <v>12</v>
      </c>
      <c r="G4" s="1" t="s">
        <v>13</v>
      </c>
      <c r="H4">
        <v>2012</v>
      </c>
      <c r="I4" t="s">
        <v>15</v>
      </c>
      <c r="J4" t="s">
        <v>16</v>
      </c>
    </row>
    <row r="5" spans="1:10" ht="30">
      <c r="A5" t="str">
        <f t="shared" si="0"/>
        <v>2017-07-09</v>
      </c>
      <c r="B5" t="str">
        <f>"0600"</f>
        <v>0600</v>
      </c>
      <c r="C5" t="s">
        <v>17</v>
      </c>
      <c r="D5" s="1" t="s">
        <v>20</v>
      </c>
      <c r="E5" t="s">
        <v>18</v>
      </c>
      <c r="G5" s="1" t="s">
        <v>19</v>
      </c>
      <c r="H5">
        <v>2002</v>
      </c>
      <c r="I5" t="s">
        <v>21</v>
      </c>
      <c r="J5" t="s">
        <v>22</v>
      </c>
    </row>
    <row r="6" spans="1:10" ht="30">
      <c r="A6" t="str">
        <f t="shared" si="0"/>
        <v>2017-07-09</v>
      </c>
      <c r="B6" t="str">
        <f>"0615"</f>
        <v>0615</v>
      </c>
      <c r="C6" t="s">
        <v>17</v>
      </c>
      <c r="D6" s="1" t="s">
        <v>23</v>
      </c>
      <c r="E6" t="s">
        <v>18</v>
      </c>
      <c r="G6" s="1" t="s">
        <v>19</v>
      </c>
      <c r="H6">
        <v>2002</v>
      </c>
      <c r="I6" t="s">
        <v>21</v>
      </c>
      <c r="J6" t="s">
        <v>24</v>
      </c>
    </row>
    <row r="7" spans="1:10" ht="15">
      <c r="A7" t="str">
        <f t="shared" si="0"/>
        <v>2017-07-09</v>
      </c>
      <c r="B7" t="str">
        <f>"0630"</f>
        <v>0630</v>
      </c>
      <c r="C7" t="s">
        <v>25</v>
      </c>
      <c r="D7" s="1" t="s">
        <v>27</v>
      </c>
      <c r="E7" t="s">
        <v>18</v>
      </c>
      <c r="G7" s="1" t="s">
        <v>26</v>
      </c>
      <c r="H7">
        <v>2015</v>
      </c>
      <c r="I7" t="s">
        <v>15</v>
      </c>
      <c r="J7" t="s">
        <v>28</v>
      </c>
    </row>
    <row r="8" spans="1:10" ht="45">
      <c r="A8" t="str">
        <f t="shared" si="0"/>
        <v>2017-07-09</v>
      </c>
      <c r="B8" t="str">
        <f>"0700"</f>
        <v>0700</v>
      </c>
      <c r="C8" t="s">
        <v>29</v>
      </c>
      <c r="D8" s="1" t="s">
        <v>31</v>
      </c>
      <c r="E8" t="s">
        <v>18</v>
      </c>
      <c r="G8" s="1" t="s">
        <v>30</v>
      </c>
      <c r="H8">
        <v>2005</v>
      </c>
      <c r="I8" t="s">
        <v>21</v>
      </c>
      <c r="J8" t="s">
        <v>32</v>
      </c>
    </row>
    <row r="9" spans="1:10" ht="30">
      <c r="A9" t="str">
        <f t="shared" si="0"/>
        <v>2017-07-09</v>
      </c>
      <c r="B9" t="str">
        <f>"0730"</f>
        <v>0730</v>
      </c>
      <c r="C9" t="s">
        <v>33</v>
      </c>
      <c r="D9" s="1" t="s">
        <v>35</v>
      </c>
      <c r="E9" t="s">
        <v>18</v>
      </c>
      <c r="G9" s="1" t="s">
        <v>34</v>
      </c>
      <c r="H9">
        <v>2012</v>
      </c>
      <c r="I9" t="s">
        <v>15</v>
      </c>
      <c r="J9" t="s">
        <v>36</v>
      </c>
    </row>
    <row r="10" spans="1:10" ht="15">
      <c r="A10" t="str">
        <f t="shared" si="0"/>
        <v>2017-07-09</v>
      </c>
      <c r="B10" t="str">
        <f>"0800"</f>
        <v>0800</v>
      </c>
      <c r="C10" t="s">
        <v>37</v>
      </c>
      <c r="D10" s="1" t="s">
        <v>39</v>
      </c>
      <c r="E10" t="s">
        <v>18</v>
      </c>
      <c r="G10" s="1" t="s">
        <v>38</v>
      </c>
      <c r="H10">
        <v>2014</v>
      </c>
      <c r="I10" t="s">
        <v>15</v>
      </c>
      <c r="J10" t="s">
        <v>32</v>
      </c>
    </row>
    <row r="11" spans="1:10" ht="30">
      <c r="A11" t="str">
        <f t="shared" si="0"/>
        <v>2017-07-09</v>
      </c>
      <c r="B11" t="str">
        <f>"0830"</f>
        <v>0830</v>
      </c>
      <c r="C11" t="s">
        <v>40</v>
      </c>
      <c r="D11" s="1" t="s">
        <v>42</v>
      </c>
      <c r="E11" t="s">
        <v>18</v>
      </c>
      <c r="G11" s="1" t="s">
        <v>41</v>
      </c>
      <c r="H11">
        <v>2013</v>
      </c>
      <c r="I11" t="s">
        <v>21</v>
      </c>
      <c r="J11" t="s">
        <v>43</v>
      </c>
    </row>
    <row r="12" spans="1:10" ht="15">
      <c r="A12" t="str">
        <f t="shared" si="0"/>
        <v>2017-07-09</v>
      </c>
      <c r="B12" t="str">
        <f>"0900"</f>
        <v>0900</v>
      </c>
      <c r="C12" t="s">
        <v>44</v>
      </c>
      <c r="D12" s="1" t="s">
        <v>46</v>
      </c>
      <c r="G12" s="1" t="s">
        <v>45</v>
      </c>
      <c r="H12">
        <v>0</v>
      </c>
      <c r="I12" t="s">
        <v>14</v>
      </c>
      <c r="J12" t="s">
        <v>47</v>
      </c>
    </row>
    <row r="13" spans="1:10" ht="30">
      <c r="A13" t="str">
        <f t="shared" si="0"/>
        <v>2017-07-09</v>
      </c>
      <c r="B13" t="str">
        <f>"0915"</f>
        <v>0915</v>
      </c>
      <c r="C13" t="s">
        <v>44</v>
      </c>
      <c r="D13" s="1" t="s">
        <v>49</v>
      </c>
      <c r="G13" s="1" t="s">
        <v>48</v>
      </c>
      <c r="H13">
        <v>0</v>
      </c>
      <c r="I13" t="s">
        <v>14</v>
      </c>
      <c r="J13" t="s">
        <v>47</v>
      </c>
    </row>
    <row r="14" spans="1:10" ht="33" customHeight="1">
      <c r="A14" t="str">
        <f t="shared" si="0"/>
        <v>2017-07-09</v>
      </c>
      <c r="B14" t="str">
        <f>"0930"</f>
        <v>0930</v>
      </c>
      <c r="C14" t="s">
        <v>50</v>
      </c>
      <c r="D14" s="1" t="s">
        <v>370</v>
      </c>
      <c r="E14" t="s">
        <v>11</v>
      </c>
      <c r="G14" s="1" t="s">
        <v>51</v>
      </c>
      <c r="H14">
        <v>1982</v>
      </c>
      <c r="I14" t="s">
        <v>52</v>
      </c>
      <c r="J14" t="s">
        <v>53</v>
      </c>
    </row>
    <row r="15" spans="1:10" ht="30">
      <c r="A15" t="str">
        <f t="shared" si="0"/>
        <v>2017-07-09</v>
      </c>
      <c r="B15" t="str">
        <f>"1000"</f>
        <v>1000</v>
      </c>
      <c r="C15" t="s">
        <v>54</v>
      </c>
      <c r="G15" s="1" t="s">
        <v>55</v>
      </c>
      <c r="H15">
        <v>2017</v>
      </c>
      <c r="I15" t="s">
        <v>56</v>
      </c>
      <c r="J15" t="s">
        <v>57</v>
      </c>
    </row>
    <row r="16" spans="1:10" ht="15">
      <c r="A16" t="str">
        <f t="shared" si="0"/>
        <v>2017-07-09</v>
      </c>
      <c r="B16" t="str">
        <f>"1030"</f>
        <v>1030</v>
      </c>
      <c r="C16" t="s">
        <v>58</v>
      </c>
      <c r="E16" t="s">
        <v>59</v>
      </c>
      <c r="G16" s="1" t="s">
        <v>408</v>
      </c>
      <c r="H16">
        <v>2017</v>
      </c>
      <c r="I16" t="s">
        <v>15</v>
      </c>
      <c r="J16" t="s">
        <v>60</v>
      </c>
    </row>
    <row r="17" spans="1:10" ht="45">
      <c r="A17" t="str">
        <f t="shared" si="0"/>
        <v>2017-07-09</v>
      </c>
      <c r="B17" t="str">
        <f>"1100"</f>
        <v>1100</v>
      </c>
      <c r="C17" t="s">
        <v>371</v>
      </c>
      <c r="G17" s="1" t="s">
        <v>61</v>
      </c>
      <c r="H17">
        <v>2015</v>
      </c>
      <c r="I17" t="s">
        <v>15</v>
      </c>
      <c r="J17" t="s">
        <v>62</v>
      </c>
    </row>
    <row r="18" spans="1:10" ht="45">
      <c r="A18" t="str">
        <f t="shared" si="0"/>
        <v>2017-07-09</v>
      </c>
      <c r="B18" t="str">
        <f>"1200"</f>
        <v>1200</v>
      </c>
      <c r="C18" t="s">
        <v>63</v>
      </c>
      <c r="D18" s="1" t="s">
        <v>65</v>
      </c>
      <c r="E18" t="s">
        <v>18</v>
      </c>
      <c r="G18" s="1" t="s">
        <v>64</v>
      </c>
      <c r="H18">
        <v>2013</v>
      </c>
      <c r="I18" t="s">
        <v>15</v>
      </c>
      <c r="J18" t="s">
        <v>36</v>
      </c>
    </row>
    <row r="19" spans="1:10" ht="45">
      <c r="A19" t="str">
        <f t="shared" si="0"/>
        <v>2017-07-09</v>
      </c>
      <c r="B19" t="str">
        <f>"1230"</f>
        <v>1230</v>
      </c>
      <c r="C19" t="s">
        <v>63</v>
      </c>
      <c r="D19" s="1" t="s">
        <v>67</v>
      </c>
      <c r="E19" t="s">
        <v>18</v>
      </c>
      <c r="G19" s="1" t="s">
        <v>66</v>
      </c>
      <c r="H19">
        <v>2013</v>
      </c>
      <c r="I19" t="s">
        <v>15</v>
      </c>
      <c r="J19" t="s">
        <v>36</v>
      </c>
    </row>
    <row r="20" spans="1:10" ht="30">
      <c r="A20" t="str">
        <f t="shared" si="0"/>
        <v>2017-07-09</v>
      </c>
      <c r="B20" t="str">
        <f>"1300"</f>
        <v>1300</v>
      </c>
      <c r="C20" t="s">
        <v>68</v>
      </c>
      <c r="E20" t="s">
        <v>18</v>
      </c>
      <c r="G20" s="1" t="s">
        <v>69</v>
      </c>
      <c r="H20">
        <v>2015</v>
      </c>
      <c r="I20" t="s">
        <v>15</v>
      </c>
      <c r="J20" t="s">
        <v>70</v>
      </c>
    </row>
    <row r="21" spans="1:10" ht="15">
      <c r="A21" t="str">
        <f t="shared" si="0"/>
        <v>2017-07-09</v>
      </c>
      <c r="B21" t="str">
        <f>"1400"</f>
        <v>1400</v>
      </c>
      <c r="C21" t="s">
        <v>71</v>
      </c>
      <c r="E21" t="s">
        <v>59</v>
      </c>
      <c r="G21" s="1" t="s">
        <v>72</v>
      </c>
      <c r="H21">
        <v>2017</v>
      </c>
      <c r="I21" t="s">
        <v>15</v>
      </c>
      <c r="J21" t="s">
        <v>57</v>
      </c>
    </row>
    <row r="22" spans="1:10" ht="15">
      <c r="A22" t="str">
        <f t="shared" si="0"/>
        <v>2017-07-09</v>
      </c>
      <c r="B22" t="str">
        <f>"1430"</f>
        <v>1430</v>
      </c>
      <c r="C22" t="s">
        <v>372</v>
      </c>
      <c r="E22" t="s">
        <v>59</v>
      </c>
      <c r="G22" s="1" t="s">
        <v>73</v>
      </c>
      <c r="H22">
        <v>2016</v>
      </c>
      <c r="I22" t="s">
        <v>56</v>
      </c>
      <c r="J22" t="s">
        <v>74</v>
      </c>
    </row>
    <row r="23" spans="1:10" ht="15">
      <c r="A23" t="str">
        <f t="shared" si="0"/>
        <v>2017-07-09</v>
      </c>
      <c r="B23" t="str">
        <f>"1530"</f>
        <v>1530</v>
      </c>
      <c r="C23" t="s">
        <v>373</v>
      </c>
      <c r="E23" t="s">
        <v>59</v>
      </c>
      <c r="G23" s="1" t="s">
        <v>75</v>
      </c>
      <c r="H23">
        <v>2017</v>
      </c>
      <c r="I23" t="s">
        <v>15</v>
      </c>
      <c r="J23" t="s">
        <v>76</v>
      </c>
    </row>
    <row r="24" spans="1:10" ht="45">
      <c r="A24" t="str">
        <f t="shared" si="0"/>
        <v>2017-07-09</v>
      </c>
      <c r="B24" t="str">
        <f>"1700"</f>
        <v>1700</v>
      </c>
      <c r="C24" t="s">
        <v>77</v>
      </c>
      <c r="E24" t="s">
        <v>59</v>
      </c>
      <c r="G24" s="1" t="s">
        <v>78</v>
      </c>
      <c r="H24">
        <v>2017</v>
      </c>
      <c r="I24" t="s">
        <v>56</v>
      </c>
      <c r="J24" t="s">
        <v>79</v>
      </c>
    </row>
    <row r="25" spans="1:10" ht="30">
      <c r="A25" t="str">
        <f t="shared" si="0"/>
        <v>2017-07-09</v>
      </c>
      <c r="B25" t="str">
        <f>"1730"</f>
        <v>1730</v>
      </c>
      <c r="C25" t="s">
        <v>80</v>
      </c>
      <c r="E25" t="s">
        <v>59</v>
      </c>
      <c r="G25" s="1" t="s">
        <v>81</v>
      </c>
      <c r="H25">
        <v>2017</v>
      </c>
      <c r="I25" t="s">
        <v>15</v>
      </c>
      <c r="J25" t="s">
        <v>79</v>
      </c>
    </row>
    <row r="26" spans="1:10" ht="30">
      <c r="A26" t="str">
        <f t="shared" si="0"/>
        <v>2017-07-09</v>
      </c>
      <c r="B26" t="str">
        <f>"1800"</f>
        <v>1800</v>
      </c>
      <c r="C26" t="s">
        <v>82</v>
      </c>
      <c r="E26" t="s">
        <v>11</v>
      </c>
      <c r="F26" t="s">
        <v>83</v>
      </c>
      <c r="G26" s="1" t="s">
        <v>84</v>
      </c>
      <c r="H26">
        <v>0</v>
      </c>
      <c r="I26" t="s">
        <v>15</v>
      </c>
      <c r="J26" t="s">
        <v>36</v>
      </c>
    </row>
    <row r="27" spans="1:10" ht="30">
      <c r="A27" t="str">
        <f t="shared" si="0"/>
        <v>2017-07-09</v>
      </c>
      <c r="B27" t="str">
        <f>"1830"</f>
        <v>1830</v>
      </c>
      <c r="C27" t="s">
        <v>85</v>
      </c>
      <c r="D27" s="1" t="s">
        <v>374</v>
      </c>
      <c r="E27" t="s">
        <v>11</v>
      </c>
      <c r="F27" t="s">
        <v>83</v>
      </c>
      <c r="G27" s="1" t="s">
        <v>86</v>
      </c>
      <c r="H27">
        <v>2011</v>
      </c>
      <c r="I27" t="s">
        <v>21</v>
      </c>
      <c r="J27" t="s">
        <v>87</v>
      </c>
    </row>
    <row r="28" spans="1:10" ht="15">
      <c r="A28" t="str">
        <f t="shared" si="0"/>
        <v>2017-07-09</v>
      </c>
      <c r="B28" t="str">
        <f>"1930"</f>
        <v>1930</v>
      </c>
      <c r="C28" t="s">
        <v>88</v>
      </c>
      <c r="G28" s="1" t="s">
        <v>14</v>
      </c>
      <c r="H28">
        <v>2017</v>
      </c>
      <c r="I28" t="s">
        <v>21</v>
      </c>
      <c r="J28" t="s">
        <v>89</v>
      </c>
    </row>
    <row r="29" spans="1:10" ht="30">
      <c r="A29" t="str">
        <f t="shared" si="0"/>
        <v>2017-07-09</v>
      </c>
      <c r="B29" t="str">
        <f>"2030"</f>
        <v>2030</v>
      </c>
      <c r="C29" t="s">
        <v>90</v>
      </c>
      <c r="E29" t="s">
        <v>91</v>
      </c>
      <c r="F29" t="s">
        <v>92</v>
      </c>
      <c r="G29" s="1" t="s">
        <v>93</v>
      </c>
      <c r="H29">
        <v>0</v>
      </c>
      <c r="I29" t="s">
        <v>15</v>
      </c>
      <c r="J29" t="s">
        <v>94</v>
      </c>
    </row>
    <row r="30" spans="1:10" ht="30">
      <c r="A30" t="str">
        <f t="shared" si="0"/>
        <v>2017-07-09</v>
      </c>
      <c r="B30" t="str">
        <f>"2200"</f>
        <v>2200</v>
      </c>
      <c r="C30" t="s">
        <v>95</v>
      </c>
      <c r="D30" s="1" t="s">
        <v>95</v>
      </c>
      <c r="E30" t="s">
        <v>11</v>
      </c>
      <c r="G30" s="1" t="s">
        <v>96</v>
      </c>
      <c r="H30">
        <v>2014</v>
      </c>
      <c r="I30" t="s">
        <v>21</v>
      </c>
      <c r="J30" t="s">
        <v>97</v>
      </c>
    </row>
    <row r="31" spans="1:10" ht="30">
      <c r="A31" t="str">
        <f t="shared" si="0"/>
        <v>2017-07-09</v>
      </c>
      <c r="B31" t="str">
        <f>"2330"</f>
        <v>2330</v>
      </c>
      <c r="C31" t="s">
        <v>98</v>
      </c>
      <c r="E31" t="s">
        <v>18</v>
      </c>
      <c r="F31" t="s">
        <v>99</v>
      </c>
      <c r="G31" s="1" t="s">
        <v>100</v>
      </c>
      <c r="H31">
        <v>2006</v>
      </c>
      <c r="I31" t="s">
        <v>15</v>
      </c>
      <c r="J31" t="s">
        <v>57</v>
      </c>
    </row>
    <row r="32" spans="1:10" ht="30">
      <c r="A32" t="str">
        <f aca="true" t="shared" si="1" ref="A32:A73">"2017-07-10"</f>
        <v>2017-07-10</v>
      </c>
      <c r="B32" t="str">
        <f>"0000"</f>
        <v>0000</v>
      </c>
      <c r="C32" t="s">
        <v>10</v>
      </c>
      <c r="E32" t="s">
        <v>11</v>
      </c>
      <c r="F32" t="s">
        <v>12</v>
      </c>
      <c r="G32" s="1" t="s">
        <v>13</v>
      </c>
      <c r="H32">
        <v>2012</v>
      </c>
      <c r="I32" t="s">
        <v>15</v>
      </c>
      <c r="J32" t="s">
        <v>74</v>
      </c>
    </row>
    <row r="33" spans="1:10" ht="30">
      <c r="A33" t="str">
        <f t="shared" si="1"/>
        <v>2017-07-10</v>
      </c>
      <c r="B33" t="str">
        <f>"0100"</f>
        <v>0100</v>
      </c>
      <c r="C33" t="s">
        <v>10</v>
      </c>
      <c r="E33" t="s">
        <v>11</v>
      </c>
      <c r="F33" t="s">
        <v>12</v>
      </c>
      <c r="G33" s="1" t="s">
        <v>13</v>
      </c>
      <c r="H33">
        <v>2012</v>
      </c>
      <c r="I33" t="s">
        <v>15</v>
      </c>
      <c r="J33" t="s">
        <v>74</v>
      </c>
    </row>
    <row r="34" spans="1:10" ht="30">
      <c r="A34" t="str">
        <f t="shared" si="1"/>
        <v>2017-07-10</v>
      </c>
      <c r="B34" t="str">
        <f>"0200"</f>
        <v>0200</v>
      </c>
      <c r="C34" t="s">
        <v>10</v>
      </c>
      <c r="E34" t="s">
        <v>11</v>
      </c>
      <c r="F34" t="s">
        <v>12</v>
      </c>
      <c r="G34" s="1" t="s">
        <v>13</v>
      </c>
      <c r="H34">
        <v>2012</v>
      </c>
      <c r="I34" t="s">
        <v>15</v>
      </c>
      <c r="J34" t="s">
        <v>74</v>
      </c>
    </row>
    <row r="35" spans="1:10" ht="30">
      <c r="A35" t="str">
        <f t="shared" si="1"/>
        <v>2017-07-10</v>
      </c>
      <c r="B35" t="str">
        <f>"0300"</f>
        <v>0300</v>
      </c>
      <c r="C35" t="s">
        <v>10</v>
      </c>
      <c r="E35" t="s">
        <v>11</v>
      </c>
      <c r="F35" t="s">
        <v>12</v>
      </c>
      <c r="G35" s="1" t="s">
        <v>13</v>
      </c>
      <c r="H35">
        <v>2012</v>
      </c>
      <c r="I35" t="s">
        <v>15</v>
      </c>
      <c r="J35" t="s">
        <v>74</v>
      </c>
    </row>
    <row r="36" spans="1:10" ht="30">
      <c r="A36" t="str">
        <f t="shared" si="1"/>
        <v>2017-07-10</v>
      </c>
      <c r="B36" t="str">
        <f>"0400"</f>
        <v>0400</v>
      </c>
      <c r="C36" t="s">
        <v>10</v>
      </c>
      <c r="E36" t="s">
        <v>11</v>
      </c>
      <c r="F36" t="s">
        <v>12</v>
      </c>
      <c r="G36" s="1" t="s">
        <v>13</v>
      </c>
      <c r="H36">
        <v>2012</v>
      </c>
      <c r="I36" t="s">
        <v>15</v>
      </c>
      <c r="J36" t="s">
        <v>74</v>
      </c>
    </row>
    <row r="37" spans="1:10" ht="30">
      <c r="A37" t="str">
        <f t="shared" si="1"/>
        <v>2017-07-10</v>
      </c>
      <c r="B37" t="str">
        <f>"0500"</f>
        <v>0500</v>
      </c>
      <c r="C37" t="s">
        <v>10</v>
      </c>
      <c r="E37" t="s">
        <v>11</v>
      </c>
      <c r="F37" t="s">
        <v>12</v>
      </c>
      <c r="G37" s="1" t="s">
        <v>13</v>
      </c>
      <c r="H37">
        <v>2012</v>
      </c>
      <c r="I37" t="s">
        <v>15</v>
      </c>
      <c r="J37" t="s">
        <v>101</v>
      </c>
    </row>
    <row r="38" spans="1:10" ht="15">
      <c r="A38" t="str">
        <f t="shared" si="1"/>
        <v>2017-07-10</v>
      </c>
      <c r="B38" t="str">
        <f>"0600"</f>
        <v>0600</v>
      </c>
      <c r="C38" t="s">
        <v>33</v>
      </c>
      <c r="D38" s="1" t="s">
        <v>103</v>
      </c>
      <c r="E38" t="s">
        <v>18</v>
      </c>
      <c r="G38" s="1" t="s">
        <v>102</v>
      </c>
      <c r="H38">
        <v>2012</v>
      </c>
      <c r="I38" t="s">
        <v>15</v>
      </c>
      <c r="J38" t="s">
        <v>36</v>
      </c>
    </row>
    <row r="39" spans="1:10" ht="45">
      <c r="A39" t="str">
        <f t="shared" si="1"/>
        <v>2017-07-10</v>
      </c>
      <c r="B39" t="str">
        <f>"0630"</f>
        <v>0630</v>
      </c>
      <c r="C39" t="s">
        <v>29</v>
      </c>
      <c r="D39" s="1" t="s">
        <v>375</v>
      </c>
      <c r="E39" t="s">
        <v>18</v>
      </c>
      <c r="G39" s="1" t="s">
        <v>30</v>
      </c>
      <c r="H39">
        <v>2005</v>
      </c>
      <c r="I39" t="s">
        <v>21</v>
      </c>
      <c r="J39" t="s">
        <v>32</v>
      </c>
    </row>
    <row r="40" spans="1:10" ht="45">
      <c r="A40" t="str">
        <f t="shared" si="1"/>
        <v>2017-07-10</v>
      </c>
      <c r="B40" t="str">
        <f>"0700"</f>
        <v>0700</v>
      </c>
      <c r="C40" t="s">
        <v>378</v>
      </c>
      <c r="D40" s="1" t="s">
        <v>376</v>
      </c>
      <c r="G40" s="1" t="s">
        <v>104</v>
      </c>
      <c r="H40">
        <v>2009</v>
      </c>
      <c r="I40" t="s">
        <v>105</v>
      </c>
      <c r="J40" t="s">
        <v>47</v>
      </c>
    </row>
    <row r="41" spans="1:10" ht="45">
      <c r="A41" t="str">
        <f t="shared" si="1"/>
        <v>2017-07-10</v>
      </c>
      <c r="B41" t="str">
        <f>"0715"</f>
        <v>0715</v>
      </c>
      <c r="C41" t="s">
        <v>378</v>
      </c>
      <c r="D41" s="1" t="s">
        <v>377</v>
      </c>
      <c r="G41" s="1" t="s">
        <v>104</v>
      </c>
      <c r="H41">
        <v>2009</v>
      </c>
      <c r="I41" t="s">
        <v>105</v>
      </c>
      <c r="J41" t="s">
        <v>47</v>
      </c>
    </row>
    <row r="42" spans="1:10" ht="30">
      <c r="A42" t="str">
        <f t="shared" si="1"/>
        <v>2017-07-10</v>
      </c>
      <c r="B42" t="str">
        <f>"0730"</f>
        <v>0730</v>
      </c>
      <c r="C42" t="s">
        <v>33</v>
      </c>
      <c r="D42" s="1" t="s">
        <v>107</v>
      </c>
      <c r="E42" t="s">
        <v>18</v>
      </c>
      <c r="G42" s="1" t="s">
        <v>106</v>
      </c>
      <c r="H42">
        <v>2012</v>
      </c>
      <c r="I42" t="s">
        <v>15</v>
      </c>
      <c r="J42" t="s">
        <v>108</v>
      </c>
    </row>
    <row r="43" spans="1:10" ht="30">
      <c r="A43" t="str">
        <f t="shared" si="1"/>
        <v>2017-07-10</v>
      </c>
      <c r="B43" t="str">
        <f>"0800"</f>
        <v>0800</v>
      </c>
      <c r="C43" t="s">
        <v>109</v>
      </c>
      <c r="E43" t="s">
        <v>18</v>
      </c>
      <c r="G43" s="1" t="s">
        <v>110</v>
      </c>
      <c r="H43">
        <v>2007</v>
      </c>
      <c r="I43" t="s">
        <v>15</v>
      </c>
      <c r="J43" t="s">
        <v>36</v>
      </c>
    </row>
    <row r="44" spans="1:10" ht="45">
      <c r="A44" t="str">
        <f t="shared" si="1"/>
        <v>2017-07-10</v>
      </c>
      <c r="B44" t="str">
        <f>"0830"</f>
        <v>0830</v>
      </c>
      <c r="C44" t="s">
        <v>29</v>
      </c>
      <c r="D44" s="1" t="s">
        <v>111</v>
      </c>
      <c r="E44" t="s">
        <v>18</v>
      </c>
      <c r="G44" s="1" t="s">
        <v>30</v>
      </c>
      <c r="H44">
        <v>2005</v>
      </c>
      <c r="I44" t="s">
        <v>21</v>
      </c>
      <c r="J44" t="s">
        <v>108</v>
      </c>
    </row>
    <row r="45" spans="1:10" ht="30">
      <c r="A45" t="str">
        <f t="shared" si="1"/>
        <v>2017-07-10</v>
      </c>
      <c r="B45" t="str">
        <f>"0900"</f>
        <v>0900</v>
      </c>
      <c r="C45" t="s">
        <v>379</v>
      </c>
      <c r="G45" s="1" t="s">
        <v>388</v>
      </c>
      <c r="H45">
        <v>2013</v>
      </c>
      <c r="I45" t="s">
        <v>15</v>
      </c>
      <c r="J45" t="s">
        <v>22</v>
      </c>
    </row>
    <row r="46" spans="1:10" ht="45">
      <c r="A46" t="str">
        <f t="shared" si="1"/>
        <v>2017-07-10</v>
      </c>
      <c r="B46" t="str">
        <f>"0915"</f>
        <v>0915</v>
      </c>
      <c r="C46" t="s">
        <v>112</v>
      </c>
      <c r="D46" s="1" t="s">
        <v>114</v>
      </c>
      <c r="E46" t="s">
        <v>18</v>
      </c>
      <c r="G46" s="1" t="s">
        <v>113</v>
      </c>
      <c r="H46">
        <v>2016</v>
      </c>
      <c r="I46" t="s">
        <v>15</v>
      </c>
      <c r="J46" t="s">
        <v>115</v>
      </c>
    </row>
    <row r="47" spans="1:10" ht="15">
      <c r="A47" t="str">
        <f t="shared" si="1"/>
        <v>2017-07-10</v>
      </c>
      <c r="B47" t="str">
        <f>"0930"</f>
        <v>0930</v>
      </c>
      <c r="C47" t="s">
        <v>116</v>
      </c>
      <c r="D47" s="1" t="s">
        <v>118</v>
      </c>
      <c r="E47" t="s">
        <v>18</v>
      </c>
      <c r="G47" s="1" t="s">
        <v>117</v>
      </c>
      <c r="H47">
        <v>2009</v>
      </c>
      <c r="I47" t="s">
        <v>15</v>
      </c>
      <c r="J47" t="s">
        <v>57</v>
      </c>
    </row>
    <row r="48" spans="1:10" ht="45">
      <c r="A48" t="str">
        <f t="shared" si="1"/>
        <v>2017-07-10</v>
      </c>
      <c r="B48" t="str">
        <f>"1000"</f>
        <v>1000</v>
      </c>
      <c r="C48" t="s">
        <v>77</v>
      </c>
      <c r="E48" t="s">
        <v>59</v>
      </c>
      <c r="G48" s="1" t="s">
        <v>78</v>
      </c>
      <c r="H48">
        <v>2017</v>
      </c>
      <c r="I48" t="s">
        <v>56</v>
      </c>
      <c r="J48" t="s">
        <v>79</v>
      </c>
    </row>
    <row r="49" spans="1:10" ht="15">
      <c r="A49" t="str">
        <f t="shared" si="1"/>
        <v>2017-07-10</v>
      </c>
      <c r="B49" t="str">
        <f>"1030"</f>
        <v>1030</v>
      </c>
      <c r="C49" t="s">
        <v>88</v>
      </c>
      <c r="G49" s="1" t="s">
        <v>14</v>
      </c>
      <c r="H49">
        <v>2017</v>
      </c>
      <c r="I49" t="s">
        <v>21</v>
      </c>
      <c r="J49" t="s">
        <v>89</v>
      </c>
    </row>
    <row r="50" spans="1:10" ht="30">
      <c r="A50" t="str">
        <f t="shared" si="1"/>
        <v>2017-07-10</v>
      </c>
      <c r="B50" t="str">
        <f>"1130"</f>
        <v>1130</v>
      </c>
      <c r="C50" t="s">
        <v>85</v>
      </c>
      <c r="D50" s="1" t="s">
        <v>374</v>
      </c>
      <c r="E50" t="s">
        <v>11</v>
      </c>
      <c r="F50" t="s">
        <v>83</v>
      </c>
      <c r="G50" s="1" t="s">
        <v>86</v>
      </c>
      <c r="H50">
        <v>2011</v>
      </c>
      <c r="I50" t="s">
        <v>21</v>
      </c>
      <c r="J50" t="s">
        <v>87</v>
      </c>
    </row>
    <row r="51" spans="1:10" ht="30">
      <c r="A51" t="str">
        <f t="shared" si="1"/>
        <v>2017-07-10</v>
      </c>
      <c r="B51" t="str">
        <f>"1230"</f>
        <v>1230</v>
      </c>
      <c r="C51" t="s">
        <v>119</v>
      </c>
      <c r="E51" t="s">
        <v>18</v>
      </c>
      <c r="G51" s="1" t="s">
        <v>120</v>
      </c>
      <c r="H51">
        <v>2014</v>
      </c>
      <c r="I51" t="s">
        <v>15</v>
      </c>
      <c r="J51" t="s">
        <v>108</v>
      </c>
    </row>
    <row r="52" spans="1:10" ht="30">
      <c r="A52" t="str">
        <f t="shared" si="1"/>
        <v>2017-07-10</v>
      </c>
      <c r="B52" t="str">
        <f>"1300"</f>
        <v>1300</v>
      </c>
      <c r="C52" t="s">
        <v>95</v>
      </c>
      <c r="D52" s="1" t="s">
        <v>95</v>
      </c>
      <c r="E52" t="s">
        <v>11</v>
      </c>
      <c r="G52" s="1" t="s">
        <v>96</v>
      </c>
      <c r="H52">
        <v>2014</v>
      </c>
      <c r="I52" t="s">
        <v>21</v>
      </c>
      <c r="J52" t="s">
        <v>97</v>
      </c>
    </row>
    <row r="53" spans="1:10" ht="30">
      <c r="A53" t="str">
        <f t="shared" si="1"/>
        <v>2017-07-10</v>
      </c>
      <c r="B53" t="str">
        <f>"1430"</f>
        <v>1430</v>
      </c>
      <c r="C53" t="s">
        <v>82</v>
      </c>
      <c r="E53" t="s">
        <v>11</v>
      </c>
      <c r="F53" t="s">
        <v>83</v>
      </c>
      <c r="G53" s="1" t="s">
        <v>84</v>
      </c>
      <c r="H53">
        <v>0</v>
      </c>
      <c r="I53" t="s">
        <v>15</v>
      </c>
      <c r="J53" t="s">
        <v>36</v>
      </c>
    </row>
    <row r="54" spans="1:10" ht="45">
      <c r="A54" t="str">
        <f t="shared" si="1"/>
        <v>2017-07-10</v>
      </c>
      <c r="B54" t="str">
        <f>"1500"</f>
        <v>1500</v>
      </c>
      <c r="C54" t="s">
        <v>112</v>
      </c>
      <c r="D54" s="1" t="s">
        <v>114</v>
      </c>
      <c r="E54" t="s">
        <v>18</v>
      </c>
      <c r="G54" s="1" t="s">
        <v>113</v>
      </c>
      <c r="H54">
        <v>2016</v>
      </c>
      <c r="I54" t="s">
        <v>15</v>
      </c>
      <c r="J54" t="s">
        <v>115</v>
      </c>
    </row>
    <row r="55" spans="1:10" ht="30">
      <c r="A55" t="str">
        <f t="shared" si="1"/>
        <v>2017-07-10</v>
      </c>
      <c r="B55" t="str">
        <f>"1515"</f>
        <v>1515</v>
      </c>
      <c r="C55" t="s">
        <v>121</v>
      </c>
      <c r="E55" t="s">
        <v>18</v>
      </c>
      <c r="G55" s="1" t="s">
        <v>122</v>
      </c>
      <c r="H55">
        <v>0</v>
      </c>
      <c r="I55" t="s">
        <v>21</v>
      </c>
      <c r="J55" t="s">
        <v>123</v>
      </c>
    </row>
    <row r="56" spans="1:10" ht="30">
      <c r="A56" t="str">
        <f t="shared" si="1"/>
        <v>2017-07-10</v>
      </c>
      <c r="B56" t="str">
        <f>"1530"</f>
        <v>1530</v>
      </c>
      <c r="C56" t="s">
        <v>50</v>
      </c>
      <c r="D56" s="1" t="s">
        <v>380</v>
      </c>
      <c r="E56" t="s">
        <v>11</v>
      </c>
      <c r="G56" s="1" t="s">
        <v>51</v>
      </c>
      <c r="H56">
        <v>1982</v>
      </c>
      <c r="I56" t="s">
        <v>52</v>
      </c>
      <c r="J56" t="s">
        <v>53</v>
      </c>
    </row>
    <row r="57" spans="1:10" ht="30">
      <c r="A57" t="str">
        <f t="shared" si="1"/>
        <v>2017-07-10</v>
      </c>
      <c r="B57" t="str">
        <f>"1600"</f>
        <v>1600</v>
      </c>
      <c r="C57" t="s">
        <v>124</v>
      </c>
      <c r="E57" t="s">
        <v>11</v>
      </c>
      <c r="G57" s="1" t="s">
        <v>125</v>
      </c>
      <c r="H57">
        <v>2014</v>
      </c>
      <c r="I57" t="s">
        <v>21</v>
      </c>
      <c r="J57" t="s">
        <v>28</v>
      </c>
    </row>
    <row r="58" spans="1:10" ht="30">
      <c r="A58" t="str">
        <f t="shared" si="1"/>
        <v>2017-07-10</v>
      </c>
      <c r="B58" t="str">
        <f>"1630"</f>
        <v>1630</v>
      </c>
      <c r="C58" t="s">
        <v>40</v>
      </c>
      <c r="D58" s="1" t="s">
        <v>381</v>
      </c>
      <c r="E58" t="s">
        <v>18</v>
      </c>
      <c r="G58" s="1" t="s">
        <v>126</v>
      </c>
      <c r="H58">
        <v>2013</v>
      </c>
      <c r="I58" t="s">
        <v>21</v>
      </c>
      <c r="J58" t="s">
        <v>43</v>
      </c>
    </row>
    <row r="59" spans="1:10" ht="30">
      <c r="A59" t="str">
        <f t="shared" si="1"/>
        <v>2017-07-10</v>
      </c>
      <c r="B59" t="str">
        <f>"1700"</f>
        <v>1700</v>
      </c>
      <c r="C59" t="s">
        <v>127</v>
      </c>
      <c r="D59" s="1" t="s">
        <v>129</v>
      </c>
      <c r="E59" t="s">
        <v>18</v>
      </c>
      <c r="G59" s="1" t="s">
        <v>128</v>
      </c>
      <c r="H59">
        <v>0</v>
      </c>
      <c r="I59" t="s">
        <v>15</v>
      </c>
      <c r="J59" t="s">
        <v>79</v>
      </c>
    </row>
    <row r="60" spans="1:10" ht="30">
      <c r="A60" t="str">
        <f t="shared" si="1"/>
        <v>2017-07-10</v>
      </c>
      <c r="B60" t="str">
        <f>"1730"</f>
        <v>1730</v>
      </c>
      <c r="C60" t="s">
        <v>130</v>
      </c>
      <c r="D60" s="1" t="s">
        <v>132</v>
      </c>
      <c r="E60" t="s">
        <v>11</v>
      </c>
      <c r="G60" s="1" t="s">
        <v>131</v>
      </c>
      <c r="H60">
        <v>0</v>
      </c>
      <c r="I60" t="s">
        <v>56</v>
      </c>
      <c r="J60" t="s">
        <v>79</v>
      </c>
    </row>
    <row r="61" spans="1:10" ht="45">
      <c r="A61" t="str">
        <f t="shared" si="1"/>
        <v>2017-07-10</v>
      </c>
      <c r="B61" t="str">
        <f>"1800"</f>
        <v>1800</v>
      </c>
      <c r="C61" t="s">
        <v>133</v>
      </c>
      <c r="D61" s="1" t="s">
        <v>135</v>
      </c>
      <c r="E61" t="s">
        <v>18</v>
      </c>
      <c r="G61" s="1" t="s">
        <v>134</v>
      </c>
      <c r="H61">
        <v>2016</v>
      </c>
      <c r="I61" t="s">
        <v>15</v>
      </c>
      <c r="J61" t="s">
        <v>22</v>
      </c>
    </row>
    <row r="62" spans="1:10" ht="45">
      <c r="A62" t="str">
        <f t="shared" si="1"/>
        <v>2017-07-10</v>
      </c>
      <c r="B62" t="str">
        <f>"1815"</f>
        <v>1815</v>
      </c>
      <c r="C62" t="s">
        <v>133</v>
      </c>
      <c r="D62" s="1" t="s">
        <v>137</v>
      </c>
      <c r="E62" t="s">
        <v>18</v>
      </c>
      <c r="G62" s="1" t="s">
        <v>136</v>
      </c>
      <c r="H62">
        <v>2016</v>
      </c>
      <c r="I62" t="s">
        <v>15</v>
      </c>
      <c r="J62" t="s">
        <v>123</v>
      </c>
    </row>
    <row r="63" spans="1:10" ht="30">
      <c r="A63" t="str">
        <f t="shared" si="1"/>
        <v>2017-07-10</v>
      </c>
      <c r="B63" t="str">
        <f>"1830"</f>
        <v>1830</v>
      </c>
      <c r="C63" t="s">
        <v>138</v>
      </c>
      <c r="E63" t="s">
        <v>18</v>
      </c>
      <c r="G63" s="1" t="s">
        <v>139</v>
      </c>
      <c r="H63">
        <v>2015</v>
      </c>
      <c r="I63" t="s">
        <v>21</v>
      </c>
      <c r="J63" t="s">
        <v>32</v>
      </c>
    </row>
    <row r="64" spans="1:10" ht="45">
      <c r="A64" t="str">
        <f t="shared" si="1"/>
        <v>2017-07-10</v>
      </c>
      <c r="B64" t="str">
        <f>"1900"</f>
        <v>1900</v>
      </c>
      <c r="C64" t="s">
        <v>133</v>
      </c>
      <c r="D64" s="1" t="s">
        <v>141</v>
      </c>
      <c r="E64" t="s">
        <v>11</v>
      </c>
      <c r="G64" s="1" t="s">
        <v>140</v>
      </c>
      <c r="H64">
        <v>2016</v>
      </c>
      <c r="I64" t="s">
        <v>15</v>
      </c>
      <c r="J64" t="s">
        <v>24</v>
      </c>
    </row>
    <row r="65" spans="1:10" ht="45">
      <c r="A65" t="str">
        <f t="shared" si="1"/>
        <v>2017-07-10</v>
      </c>
      <c r="B65" t="str">
        <f>"1920"</f>
        <v>1920</v>
      </c>
      <c r="C65" t="s">
        <v>142</v>
      </c>
      <c r="D65" s="1" t="s">
        <v>144</v>
      </c>
      <c r="E65" t="s">
        <v>18</v>
      </c>
      <c r="G65" s="1" t="s">
        <v>143</v>
      </c>
      <c r="H65">
        <v>0</v>
      </c>
      <c r="I65" t="s">
        <v>15</v>
      </c>
      <c r="J65" t="s">
        <v>145</v>
      </c>
    </row>
    <row r="66" spans="1:10" ht="45">
      <c r="A66" t="str">
        <f t="shared" si="1"/>
        <v>2017-07-10</v>
      </c>
      <c r="B66" t="str">
        <f>"1925"</f>
        <v>1925</v>
      </c>
      <c r="C66" t="s">
        <v>146</v>
      </c>
      <c r="E66" t="s">
        <v>59</v>
      </c>
      <c r="G66" s="1" t="s">
        <v>147</v>
      </c>
      <c r="H66">
        <v>2017</v>
      </c>
      <c r="I66" t="s">
        <v>15</v>
      </c>
      <c r="J66" t="s">
        <v>149</v>
      </c>
    </row>
    <row r="67" spans="1:10" ht="30">
      <c r="A67" t="str">
        <f t="shared" si="1"/>
        <v>2017-07-10</v>
      </c>
      <c r="B67" t="str">
        <f>"1930"</f>
        <v>1930</v>
      </c>
      <c r="C67" t="s">
        <v>150</v>
      </c>
      <c r="E67" t="s">
        <v>91</v>
      </c>
      <c r="F67" t="s">
        <v>92</v>
      </c>
      <c r="G67" s="1" t="s">
        <v>151</v>
      </c>
      <c r="H67">
        <v>2015</v>
      </c>
      <c r="I67" t="s">
        <v>15</v>
      </c>
      <c r="J67" t="s">
        <v>79</v>
      </c>
    </row>
    <row r="68" spans="1:10" ht="45">
      <c r="A68" t="str">
        <f t="shared" si="1"/>
        <v>2017-07-10</v>
      </c>
      <c r="B68" t="str">
        <f>"2000"</f>
        <v>2000</v>
      </c>
      <c r="C68" t="s">
        <v>152</v>
      </c>
      <c r="G68" s="1" t="s">
        <v>407</v>
      </c>
      <c r="H68">
        <v>1991</v>
      </c>
      <c r="I68" t="s">
        <v>15</v>
      </c>
      <c r="J68" t="s">
        <v>89</v>
      </c>
    </row>
    <row r="69" spans="1:10" ht="30">
      <c r="A69" t="str">
        <f t="shared" si="1"/>
        <v>2017-07-10</v>
      </c>
      <c r="B69" t="str">
        <f>"2100"</f>
        <v>2100</v>
      </c>
      <c r="C69" t="s">
        <v>153</v>
      </c>
      <c r="E69" t="s">
        <v>59</v>
      </c>
      <c r="G69" s="1" t="s">
        <v>154</v>
      </c>
      <c r="H69">
        <v>2017</v>
      </c>
      <c r="I69" t="s">
        <v>15</v>
      </c>
      <c r="J69" t="s">
        <v>79</v>
      </c>
    </row>
    <row r="70" spans="1:10" ht="30">
      <c r="A70" t="str">
        <f t="shared" si="1"/>
        <v>2017-07-10</v>
      </c>
      <c r="B70" t="str">
        <f>"2130"</f>
        <v>2130</v>
      </c>
      <c r="C70" t="s">
        <v>155</v>
      </c>
      <c r="D70" s="1" t="s">
        <v>157</v>
      </c>
      <c r="E70" t="s">
        <v>18</v>
      </c>
      <c r="G70" s="1" t="s">
        <v>156</v>
      </c>
      <c r="H70">
        <v>2015</v>
      </c>
      <c r="I70" t="s">
        <v>56</v>
      </c>
      <c r="J70" t="s">
        <v>79</v>
      </c>
    </row>
    <row r="71" spans="1:10" ht="45">
      <c r="A71" t="str">
        <f t="shared" si="1"/>
        <v>2017-07-10</v>
      </c>
      <c r="B71" t="str">
        <f>"2200"</f>
        <v>2200</v>
      </c>
      <c r="C71" t="s">
        <v>158</v>
      </c>
      <c r="D71" s="1" t="s">
        <v>162</v>
      </c>
      <c r="E71" t="s">
        <v>159</v>
      </c>
      <c r="F71" t="s">
        <v>160</v>
      </c>
      <c r="G71" s="1" t="s">
        <v>161</v>
      </c>
      <c r="H71">
        <v>2008</v>
      </c>
      <c r="I71" t="s">
        <v>56</v>
      </c>
      <c r="J71" t="s">
        <v>57</v>
      </c>
    </row>
    <row r="72" spans="1:10" ht="30">
      <c r="A72" t="str">
        <f t="shared" si="1"/>
        <v>2017-07-10</v>
      </c>
      <c r="B72" t="str">
        <f>"2230"</f>
        <v>2230</v>
      </c>
      <c r="C72" t="s">
        <v>163</v>
      </c>
      <c r="E72" t="s">
        <v>18</v>
      </c>
      <c r="G72" s="1" t="s">
        <v>164</v>
      </c>
      <c r="H72">
        <v>2004</v>
      </c>
      <c r="I72" t="s">
        <v>56</v>
      </c>
      <c r="J72" t="s">
        <v>57</v>
      </c>
    </row>
    <row r="73" spans="1:10" ht="45">
      <c r="A73" t="str">
        <f t="shared" si="1"/>
        <v>2017-07-10</v>
      </c>
      <c r="B73" t="str">
        <f>"2300"</f>
        <v>2300</v>
      </c>
      <c r="C73" t="s">
        <v>165</v>
      </c>
      <c r="D73" s="1" t="s">
        <v>167</v>
      </c>
      <c r="E73" t="s">
        <v>11</v>
      </c>
      <c r="G73" s="1" t="s">
        <v>166</v>
      </c>
      <c r="H73">
        <v>0</v>
      </c>
      <c r="I73" t="s">
        <v>56</v>
      </c>
      <c r="J73" t="s">
        <v>168</v>
      </c>
    </row>
    <row r="74" spans="1:10" ht="30">
      <c r="A74" t="str">
        <f aca="true" t="shared" si="2" ref="A74:A117">"2017-07-11"</f>
        <v>2017-07-11</v>
      </c>
      <c r="B74" t="str">
        <f>"0000"</f>
        <v>0000</v>
      </c>
      <c r="C74" t="s">
        <v>10</v>
      </c>
      <c r="E74" t="s">
        <v>11</v>
      </c>
      <c r="F74" t="s">
        <v>12</v>
      </c>
      <c r="G74" s="1" t="s">
        <v>13</v>
      </c>
      <c r="H74">
        <v>2012</v>
      </c>
      <c r="I74" t="s">
        <v>15</v>
      </c>
      <c r="J74" t="s">
        <v>74</v>
      </c>
    </row>
    <row r="75" spans="1:10" ht="30">
      <c r="A75" t="str">
        <f t="shared" si="2"/>
        <v>2017-07-11</v>
      </c>
      <c r="B75" t="str">
        <f>"0100"</f>
        <v>0100</v>
      </c>
      <c r="C75" t="s">
        <v>10</v>
      </c>
      <c r="E75" t="s">
        <v>11</v>
      </c>
      <c r="F75" t="s">
        <v>12</v>
      </c>
      <c r="G75" s="1" t="s">
        <v>13</v>
      </c>
      <c r="H75">
        <v>2012</v>
      </c>
      <c r="I75" t="s">
        <v>15</v>
      </c>
      <c r="J75" t="s">
        <v>74</v>
      </c>
    </row>
    <row r="76" spans="1:10" ht="30">
      <c r="A76" t="str">
        <f t="shared" si="2"/>
        <v>2017-07-11</v>
      </c>
      <c r="B76" t="str">
        <f>"0200"</f>
        <v>0200</v>
      </c>
      <c r="C76" t="s">
        <v>10</v>
      </c>
      <c r="E76" t="s">
        <v>11</v>
      </c>
      <c r="F76" t="s">
        <v>12</v>
      </c>
      <c r="G76" s="1" t="s">
        <v>13</v>
      </c>
      <c r="H76">
        <v>2012</v>
      </c>
      <c r="I76" t="s">
        <v>15</v>
      </c>
      <c r="J76" t="s">
        <v>74</v>
      </c>
    </row>
    <row r="77" spans="1:10" ht="30">
      <c r="A77" t="str">
        <f t="shared" si="2"/>
        <v>2017-07-11</v>
      </c>
      <c r="B77" t="str">
        <f>"0300"</f>
        <v>0300</v>
      </c>
      <c r="C77" t="s">
        <v>10</v>
      </c>
      <c r="E77" t="s">
        <v>11</v>
      </c>
      <c r="F77" t="s">
        <v>12</v>
      </c>
      <c r="G77" s="1" t="s">
        <v>13</v>
      </c>
      <c r="H77">
        <v>2012</v>
      </c>
      <c r="I77" t="s">
        <v>15</v>
      </c>
      <c r="J77" t="s">
        <v>74</v>
      </c>
    </row>
    <row r="78" spans="1:10" ht="30">
      <c r="A78" t="str">
        <f t="shared" si="2"/>
        <v>2017-07-11</v>
      </c>
      <c r="B78" t="str">
        <f>"0400"</f>
        <v>0400</v>
      </c>
      <c r="C78" t="s">
        <v>10</v>
      </c>
      <c r="E78" t="s">
        <v>11</v>
      </c>
      <c r="F78" t="s">
        <v>12</v>
      </c>
      <c r="G78" s="1" t="s">
        <v>13</v>
      </c>
      <c r="H78">
        <v>2012</v>
      </c>
      <c r="I78" t="s">
        <v>15</v>
      </c>
      <c r="J78" t="s">
        <v>74</v>
      </c>
    </row>
    <row r="79" spans="1:10" ht="30">
      <c r="A79" t="str">
        <f t="shared" si="2"/>
        <v>2017-07-11</v>
      </c>
      <c r="B79" t="str">
        <f>"0500"</f>
        <v>0500</v>
      </c>
      <c r="C79" t="s">
        <v>10</v>
      </c>
      <c r="E79" t="s">
        <v>11</v>
      </c>
      <c r="F79" t="s">
        <v>12</v>
      </c>
      <c r="G79" s="1" t="s">
        <v>13</v>
      </c>
      <c r="H79">
        <v>2012</v>
      </c>
      <c r="I79" t="s">
        <v>15</v>
      </c>
      <c r="J79" t="s">
        <v>16</v>
      </c>
    </row>
    <row r="80" spans="1:10" ht="30">
      <c r="A80" t="str">
        <f t="shared" si="2"/>
        <v>2017-07-11</v>
      </c>
      <c r="B80" t="str">
        <f>"0600"</f>
        <v>0600</v>
      </c>
      <c r="C80" t="s">
        <v>33</v>
      </c>
      <c r="D80" s="1" t="s">
        <v>170</v>
      </c>
      <c r="E80" t="s">
        <v>18</v>
      </c>
      <c r="G80" s="1" t="s">
        <v>169</v>
      </c>
      <c r="H80">
        <v>2012</v>
      </c>
      <c r="I80" t="s">
        <v>15</v>
      </c>
      <c r="J80" t="s">
        <v>108</v>
      </c>
    </row>
    <row r="81" spans="1:10" ht="45">
      <c r="A81" t="str">
        <f t="shared" si="2"/>
        <v>2017-07-11</v>
      </c>
      <c r="B81" t="str">
        <f>"0630"</f>
        <v>0630</v>
      </c>
      <c r="C81" t="s">
        <v>29</v>
      </c>
      <c r="D81" s="1" t="s">
        <v>171</v>
      </c>
      <c r="E81" t="s">
        <v>18</v>
      </c>
      <c r="G81" s="1" t="s">
        <v>30</v>
      </c>
      <c r="H81">
        <v>2005</v>
      </c>
      <c r="I81" t="s">
        <v>21</v>
      </c>
      <c r="J81" t="s">
        <v>108</v>
      </c>
    </row>
    <row r="82" spans="1:10" ht="45">
      <c r="A82" t="str">
        <f t="shared" si="2"/>
        <v>2017-07-11</v>
      </c>
      <c r="B82" t="str">
        <f>"0700"</f>
        <v>0700</v>
      </c>
      <c r="C82" t="s">
        <v>378</v>
      </c>
      <c r="D82" s="1" t="s">
        <v>172</v>
      </c>
      <c r="G82" s="1" t="s">
        <v>104</v>
      </c>
      <c r="H82">
        <v>2009</v>
      </c>
      <c r="I82" t="s">
        <v>105</v>
      </c>
      <c r="J82" t="s">
        <v>47</v>
      </c>
    </row>
    <row r="83" spans="1:10" ht="45">
      <c r="A83" t="str">
        <f t="shared" si="2"/>
        <v>2017-07-11</v>
      </c>
      <c r="B83" t="str">
        <f>"0715"</f>
        <v>0715</v>
      </c>
      <c r="C83" t="s">
        <v>382</v>
      </c>
      <c r="D83" s="1" t="s">
        <v>173</v>
      </c>
      <c r="G83" s="1" t="s">
        <v>104</v>
      </c>
      <c r="H83">
        <v>2009</v>
      </c>
      <c r="I83" t="s">
        <v>105</v>
      </c>
      <c r="J83" t="s">
        <v>47</v>
      </c>
    </row>
    <row r="84" spans="1:10" ht="30">
      <c r="A84" t="str">
        <f t="shared" si="2"/>
        <v>2017-07-11</v>
      </c>
      <c r="B84" t="str">
        <f>"0730"</f>
        <v>0730</v>
      </c>
      <c r="C84" t="s">
        <v>33</v>
      </c>
      <c r="D84" s="1" t="s">
        <v>175</v>
      </c>
      <c r="E84" t="s">
        <v>18</v>
      </c>
      <c r="G84" s="1" t="s">
        <v>174</v>
      </c>
      <c r="H84">
        <v>2012</v>
      </c>
      <c r="I84" t="s">
        <v>15</v>
      </c>
      <c r="J84" t="s">
        <v>108</v>
      </c>
    </row>
    <row r="85" spans="1:10" ht="30">
      <c r="A85" t="str">
        <f t="shared" si="2"/>
        <v>2017-07-11</v>
      </c>
      <c r="B85" t="str">
        <f>"0800"</f>
        <v>0800</v>
      </c>
      <c r="C85" t="s">
        <v>109</v>
      </c>
      <c r="E85" t="s">
        <v>18</v>
      </c>
      <c r="G85" s="1" t="s">
        <v>110</v>
      </c>
      <c r="H85">
        <v>2007</v>
      </c>
      <c r="I85" t="s">
        <v>15</v>
      </c>
      <c r="J85" t="s">
        <v>79</v>
      </c>
    </row>
    <row r="86" spans="1:10" ht="45">
      <c r="A86" t="str">
        <f t="shared" si="2"/>
        <v>2017-07-11</v>
      </c>
      <c r="B86" t="str">
        <f>"0830"</f>
        <v>0830</v>
      </c>
      <c r="C86" t="s">
        <v>29</v>
      </c>
      <c r="D86" s="1" t="s">
        <v>176</v>
      </c>
      <c r="E86" t="s">
        <v>18</v>
      </c>
      <c r="G86" s="1" t="s">
        <v>30</v>
      </c>
      <c r="H86">
        <v>2005</v>
      </c>
      <c r="I86" t="s">
        <v>21</v>
      </c>
      <c r="J86" t="s">
        <v>108</v>
      </c>
    </row>
    <row r="87" spans="1:10" ht="30">
      <c r="A87" t="str">
        <f t="shared" si="2"/>
        <v>2017-07-11</v>
      </c>
      <c r="B87" t="str">
        <f>"0900"</f>
        <v>0900</v>
      </c>
      <c r="C87" t="s">
        <v>383</v>
      </c>
      <c r="G87" s="1" t="s">
        <v>388</v>
      </c>
      <c r="H87">
        <v>2013</v>
      </c>
      <c r="I87" t="s">
        <v>15</v>
      </c>
      <c r="J87" t="s">
        <v>22</v>
      </c>
    </row>
    <row r="88" spans="1:10" ht="45">
      <c r="A88" t="str">
        <f t="shared" si="2"/>
        <v>2017-07-11</v>
      </c>
      <c r="B88" t="str">
        <f>"0915"</f>
        <v>0915</v>
      </c>
      <c r="C88" t="s">
        <v>112</v>
      </c>
      <c r="D88" s="1" t="s">
        <v>178</v>
      </c>
      <c r="E88" t="s">
        <v>18</v>
      </c>
      <c r="G88" s="1" t="s">
        <v>177</v>
      </c>
      <c r="H88">
        <v>2016</v>
      </c>
      <c r="I88" t="s">
        <v>15</v>
      </c>
      <c r="J88" t="s">
        <v>179</v>
      </c>
    </row>
    <row r="89" spans="1:10" ht="30">
      <c r="A89" t="str">
        <f t="shared" si="2"/>
        <v>2017-07-11</v>
      </c>
      <c r="B89" t="str">
        <f>"0930"</f>
        <v>0930</v>
      </c>
      <c r="C89" t="s">
        <v>116</v>
      </c>
      <c r="D89" s="1" t="s">
        <v>181</v>
      </c>
      <c r="E89" t="s">
        <v>18</v>
      </c>
      <c r="G89" s="1" t="s">
        <v>180</v>
      </c>
      <c r="H89">
        <v>2009</v>
      </c>
      <c r="I89" t="s">
        <v>15</v>
      </c>
      <c r="J89" t="s">
        <v>79</v>
      </c>
    </row>
    <row r="90" spans="1:10" ht="30">
      <c r="A90" t="str">
        <f t="shared" si="2"/>
        <v>2017-07-11</v>
      </c>
      <c r="B90" t="str">
        <f>"1000"</f>
        <v>1000</v>
      </c>
      <c r="C90" t="s">
        <v>153</v>
      </c>
      <c r="E90" t="s">
        <v>59</v>
      </c>
      <c r="G90" s="1" t="s">
        <v>154</v>
      </c>
      <c r="H90">
        <v>2017</v>
      </c>
      <c r="I90" t="s">
        <v>15</v>
      </c>
      <c r="J90" t="s">
        <v>79</v>
      </c>
    </row>
    <row r="91" spans="1:10" ht="30">
      <c r="A91" t="str">
        <f t="shared" si="2"/>
        <v>2017-07-11</v>
      </c>
      <c r="B91" t="str">
        <f>"1030"</f>
        <v>1030</v>
      </c>
      <c r="C91" t="s">
        <v>182</v>
      </c>
      <c r="D91" s="1" t="s">
        <v>184</v>
      </c>
      <c r="E91" t="s">
        <v>18</v>
      </c>
      <c r="G91" s="1" t="s">
        <v>183</v>
      </c>
      <c r="H91">
        <v>0</v>
      </c>
      <c r="I91" t="s">
        <v>15</v>
      </c>
      <c r="J91" t="s">
        <v>36</v>
      </c>
    </row>
    <row r="92" spans="1:10" ht="45">
      <c r="A92" t="str">
        <f t="shared" si="2"/>
        <v>2017-07-11</v>
      </c>
      <c r="B92" t="str">
        <f>"1100"</f>
        <v>1100</v>
      </c>
      <c r="C92" t="s">
        <v>384</v>
      </c>
      <c r="G92" s="1" t="s">
        <v>407</v>
      </c>
      <c r="H92">
        <v>1991</v>
      </c>
      <c r="I92" t="s">
        <v>15</v>
      </c>
      <c r="J92" t="s">
        <v>89</v>
      </c>
    </row>
    <row r="93" spans="1:10" ht="30">
      <c r="A93" t="str">
        <f t="shared" si="2"/>
        <v>2017-07-11</v>
      </c>
      <c r="B93" t="str">
        <f>"1200"</f>
        <v>1200</v>
      </c>
      <c r="C93" t="s">
        <v>155</v>
      </c>
      <c r="D93" s="1" t="s">
        <v>157</v>
      </c>
      <c r="E93" t="s">
        <v>18</v>
      </c>
      <c r="G93" s="1" t="s">
        <v>156</v>
      </c>
      <c r="H93">
        <v>2015</v>
      </c>
      <c r="I93" t="s">
        <v>56</v>
      </c>
      <c r="J93" t="s">
        <v>79</v>
      </c>
    </row>
    <row r="94" spans="1:10" ht="30">
      <c r="A94" t="str">
        <f t="shared" si="2"/>
        <v>2017-07-11</v>
      </c>
      <c r="B94" t="str">
        <f>"1230"</f>
        <v>1230</v>
      </c>
      <c r="C94" t="s">
        <v>163</v>
      </c>
      <c r="E94" t="s">
        <v>18</v>
      </c>
      <c r="G94" s="1" t="s">
        <v>164</v>
      </c>
      <c r="H94">
        <v>2004</v>
      </c>
      <c r="I94" t="s">
        <v>56</v>
      </c>
      <c r="J94" t="s">
        <v>57</v>
      </c>
    </row>
    <row r="95" spans="1:10" ht="45">
      <c r="A95" t="str">
        <f t="shared" si="2"/>
        <v>2017-07-11</v>
      </c>
      <c r="B95" t="str">
        <f>"1300"</f>
        <v>1300</v>
      </c>
      <c r="C95" t="s">
        <v>165</v>
      </c>
      <c r="D95" s="1" t="s">
        <v>167</v>
      </c>
      <c r="E95" t="s">
        <v>11</v>
      </c>
      <c r="G95" s="1" t="s">
        <v>166</v>
      </c>
      <c r="H95">
        <v>0</v>
      </c>
      <c r="I95" t="s">
        <v>56</v>
      </c>
      <c r="J95" t="s">
        <v>168</v>
      </c>
    </row>
    <row r="96" spans="1:10" ht="45">
      <c r="A96" t="str">
        <f t="shared" si="2"/>
        <v>2017-07-11</v>
      </c>
      <c r="B96" t="str">
        <f>"1400"</f>
        <v>1400</v>
      </c>
      <c r="C96" t="s">
        <v>185</v>
      </c>
      <c r="D96" s="1" t="s">
        <v>187</v>
      </c>
      <c r="E96" t="s">
        <v>11</v>
      </c>
      <c r="G96" s="1" t="s">
        <v>186</v>
      </c>
      <c r="H96">
        <v>2011</v>
      </c>
      <c r="I96" t="s">
        <v>15</v>
      </c>
      <c r="J96" t="s">
        <v>188</v>
      </c>
    </row>
    <row r="97" spans="1:10" ht="45">
      <c r="A97" t="str">
        <f t="shared" si="2"/>
        <v>2017-07-11</v>
      </c>
      <c r="B97" t="str">
        <f>"1430"</f>
        <v>1430</v>
      </c>
      <c r="C97" t="s">
        <v>133</v>
      </c>
      <c r="D97" s="1" t="s">
        <v>135</v>
      </c>
      <c r="E97" t="s">
        <v>18</v>
      </c>
      <c r="G97" s="1" t="s">
        <v>134</v>
      </c>
      <c r="H97">
        <v>2016</v>
      </c>
      <c r="I97" t="s">
        <v>15</v>
      </c>
      <c r="J97" t="s">
        <v>22</v>
      </c>
    </row>
    <row r="98" spans="1:10" ht="45">
      <c r="A98" t="str">
        <f t="shared" si="2"/>
        <v>2017-07-11</v>
      </c>
      <c r="B98" t="str">
        <f>"1445"</f>
        <v>1445</v>
      </c>
      <c r="C98" t="s">
        <v>133</v>
      </c>
      <c r="D98" s="1" t="s">
        <v>137</v>
      </c>
      <c r="E98" t="s">
        <v>18</v>
      </c>
      <c r="G98" s="1" t="s">
        <v>136</v>
      </c>
      <c r="H98">
        <v>2016</v>
      </c>
      <c r="I98" t="s">
        <v>15</v>
      </c>
      <c r="J98" t="s">
        <v>123</v>
      </c>
    </row>
    <row r="99" spans="1:10" ht="45">
      <c r="A99" t="str">
        <f t="shared" si="2"/>
        <v>2017-07-11</v>
      </c>
      <c r="B99" t="str">
        <f>"1500"</f>
        <v>1500</v>
      </c>
      <c r="C99" t="s">
        <v>112</v>
      </c>
      <c r="D99" s="1" t="s">
        <v>178</v>
      </c>
      <c r="E99" t="s">
        <v>18</v>
      </c>
      <c r="G99" s="1" t="s">
        <v>177</v>
      </c>
      <c r="H99">
        <v>2016</v>
      </c>
      <c r="I99" t="s">
        <v>15</v>
      </c>
      <c r="J99" t="s">
        <v>179</v>
      </c>
    </row>
    <row r="100" spans="1:10" ht="36" customHeight="1">
      <c r="A100" t="str">
        <f t="shared" si="2"/>
        <v>2017-07-11</v>
      </c>
      <c r="B100" t="str">
        <f>"1515"</f>
        <v>1515</v>
      </c>
      <c r="C100" t="s">
        <v>121</v>
      </c>
      <c r="E100" t="s">
        <v>18</v>
      </c>
      <c r="G100" s="1" t="s">
        <v>122</v>
      </c>
      <c r="H100">
        <v>0</v>
      </c>
      <c r="I100" t="s">
        <v>21</v>
      </c>
      <c r="J100" t="s">
        <v>123</v>
      </c>
    </row>
    <row r="101" spans="1:10" ht="33.75" customHeight="1">
      <c r="A101" t="str">
        <f t="shared" si="2"/>
        <v>2017-07-11</v>
      </c>
      <c r="B101" t="str">
        <f>"1530"</f>
        <v>1530</v>
      </c>
      <c r="C101" t="s">
        <v>50</v>
      </c>
      <c r="D101" s="1" t="s">
        <v>385</v>
      </c>
      <c r="E101" t="s">
        <v>11</v>
      </c>
      <c r="G101" s="1" t="s">
        <v>51</v>
      </c>
      <c r="H101">
        <v>1982</v>
      </c>
      <c r="I101" t="s">
        <v>52</v>
      </c>
      <c r="J101" t="s">
        <v>53</v>
      </c>
    </row>
    <row r="102" spans="1:10" ht="30">
      <c r="A102" t="str">
        <f t="shared" si="2"/>
        <v>2017-07-11</v>
      </c>
      <c r="B102" t="str">
        <f>"1600"</f>
        <v>1600</v>
      </c>
      <c r="C102" t="s">
        <v>124</v>
      </c>
      <c r="E102" t="s">
        <v>11</v>
      </c>
      <c r="G102" s="1" t="s">
        <v>125</v>
      </c>
      <c r="H102">
        <v>2014</v>
      </c>
      <c r="I102" t="s">
        <v>21</v>
      </c>
      <c r="J102" t="s">
        <v>28</v>
      </c>
    </row>
    <row r="103" spans="1:10" ht="30">
      <c r="A103" t="str">
        <f t="shared" si="2"/>
        <v>2017-07-11</v>
      </c>
      <c r="B103" t="str">
        <f>"1630"</f>
        <v>1630</v>
      </c>
      <c r="C103" t="s">
        <v>40</v>
      </c>
      <c r="D103" s="1" t="s">
        <v>189</v>
      </c>
      <c r="E103" t="s">
        <v>18</v>
      </c>
      <c r="G103" s="1" t="s">
        <v>41</v>
      </c>
      <c r="H103">
        <v>2013</v>
      </c>
      <c r="I103" t="s">
        <v>21</v>
      </c>
      <c r="J103" t="s">
        <v>43</v>
      </c>
    </row>
    <row r="104" spans="1:10" ht="30">
      <c r="A104" t="str">
        <f t="shared" si="2"/>
        <v>2017-07-11</v>
      </c>
      <c r="B104" t="str">
        <f>"1700"</f>
        <v>1700</v>
      </c>
      <c r="C104" t="s">
        <v>127</v>
      </c>
      <c r="D104" s="1" t="s">
        <v>191</v>
      </c>
      <c r="E104" t="s">
        <v>18</v>
      </c>
      <c r="G104" s="1" t="s">
        <v>190</v>
      </c>
      <c r="H104">
        <v>0</v>
      </c>
      <c r="I104" t="s">
        <v>15</v>
      </c>
      <c r="J104" t="s">
        <v>79</v>
      </c>
    </row>
    <row r="105" spans="1:10" ht="30">
      <c r="A105" t="str">
        <f t="shared" si="2"/>
        <v>2017-07-11</v>
      </c>
      <c r="B105" t="str">
        <f>"1730"</f>
        <v>1730</v>
      </c>
      <c r="C105" t="s">
        <v>130</v>
      </c>
      <c r="D105" s="1" t="s">
        <v>192</v>
      </c>
      <c r="E105" t="s">
        <v>18</v>
      </c>
      <c r="G105" s="1" t="s">
        <v>131</v>
      </c>
      <c r="H105">
        <v>0</v>
      </c>
      <c r="I105" t="s">
        <v>56</v>
      </c>
      <c r="J105" t="s">
        <v>79</v>
      </c>
    </row>
    <row r="106" spans="1:10" ht="45">
      <c r="A106" t="str">
        <f t="shared" si="2"/>
        <v>2017-07-11</v>
      </c>
      <c r="B106" t="str">
        <f>"1800"</f>
        <v>1800</v>
      </c>
      <c r="C106" t="s">
        <v>133</v>
      </c>
      <c r="D106" s="1" t="s">
        <v>194</v>
      </c>
      <c r="E106" t="s">
        <v>18</v>
      </c>
      <c r="G106" s="1" t="s">
        <v>193</v>
      </c>
      <c r="H106">
        <v>2016</v>
      </c>
      <c r="I106" t="s">
        <v>15</v>
      </c>
      <c r="J106" t="s">
        <v>22</v>
      </c>
    </row>
    <row r="107" spans="1:10" ht="30">
      <c r="A107" t="str">
        <f t="shared" si="2"/>
        <v>2017-07-11</v>
      </c>
      <c r="B107" t="str">
        <f>"1815"</f>
        <v>1815</v>
      </c>
      <c r="C107" t="s">
        <v>133</v>
      </c>
      <c r="D107" s="1" t="s">
        <v>196</v>
      </c>
      <c r="E107" t="s">
        <v>18</v>
      </c>
      <c r="G107" s="1" t="s">
        <v>195</v>
      </c>
      <c r="H107">
        <v>2016</v>
      </c>
      <c r="I107" t="s">
        <v>15</v>
      </c>
      <c r="J107" t="s">
        <v>24</v>
      </c>
    </row>
    <row r="108" spans="1:10" ht="30">
      <c r="A108" t="str">
        <f t="shared" si="2"/>
        <v>2017-07-11</v>
      </c>
      <c r="B108" t="str">
        <f>"1830"</f>
        <v>1830</v>
      </c>
      <c r="C108" t="s">
        <v>197</v>
      </c>
      <c r="D108" s="1" t="s">
        <v>386</v>
      </c>
      <c r="E108" t="s">
        <v>18</v>
      </c>
      <c r="G108" s="1" t="s">
        <v>198</v>
      </c>
      <c r="H108">
        <v>2011</v>
      </c>
      <c r="I108" t="s">
        <v>21</v>
      </c>
      <c r="J108" t="s">
        <v>32</v>
      </c>
    </row>
    <row r="109" spans="1:10" ht="30">
      <c r="A109" t="str">
        <f t="shared" si="2"/>
        <v>2017-07-11</v>
      </c>
      <c r="B109" t="str">
        <f>"1900"</f>
        <v>1900</v>
      </c>
      <c r="C109" t="s">
        <v>133</v>
      </c>
      <c r="D109" s="1" t="s">
        <v>200</v>
      </c>
      <c r="E109" t="s">
        <v>18</v>
      </c>
      <c r="G109" s="1" t="s">
        <v>199</v>
      </c>
      <c r="H109">
        <v>2016</v>
      </c>
      <c r="I109" t="s">
        <v>15</v>
      </c>
      <c r="J109" t="s">
        <v>24</v>
      </c>
    </row>
    <row r="110" spans="1:10" ht="45">
      <c r="A110" t="str">
        <f t="shared" si="2"/>
        <v>2017-07-11</v>
      </c>
      <c r="B110" t="str">
        <f>"1920"</f>
        <v>1920</v>
      </c>
      <c r="C110" t="s">
        <v>142</v>
      </c>
      <c r="D110" s="1" t="s">
        <v>201</v>
      </c>
      <c r="E110" t="s">
        <v>11</v>
      </c>
      <c r="G110" s="1" t="s">
        <v>143</v>
      </c>
      <c r="H110">
        <v>0</v>
      </c>
      <c r="I110" t="s">
        <v>15</v>
      </c>
      <c r="J110" t="s">
        <v>145</v>
      </c>
    </row>
    <row r="111" spans="1:10" ht="45">
      <c r="A111" t="str">
        <f t="shared" si="2"/>
        <v>2017-07-11</v>
      </c>
      <c r="B111" t="str">
        <f>"1925"</f>
        <v>1925</v>
      </c>
      <c r="C111" t="s">
        <v>146</v>
      </c>
      <c r="E111" t="s">
        <v>59</v>
      </c>
      <c r="G111" s="1" t="s">
        <v>147</v>
      </c>
      <c r="H111">
        <v>2017</v>
      </c>
      <c r="I111" t="s">
        <v>15</v>
      </c>
      <c r="J111" t="s">
        <v>149</v>
      </c>
    </row>
    <row r="112" spans="1:10" ht="36" customHeight="1">
      <c r="A112" t="str">
        <f t="shared" si="2"/>
        <v>2017-07-11</v>
      </c>
      <c r="B112" t="str">
        <f>"1930"</f>
        <v>1930</v>
      </c>
      <c r="C112" t="s">
        <v>406</v>
      </c>
      <c r="D112" s="1" t="s">
        <v>204</v>
      </c>
      <c r="E112" t="s">
        <v>11</v>
      </c>
      <c r="F112" t="s">
        <v>202</v>
      </c>
      <c r="G112" s="1" t="s">
        <v>203</v>
      </c>
      <c r="H112">
        <v>2015</v>
      </c>
      <c r="I112" t="s">
        <v>21</v>
      </c>
      <c r="J112" t="s">
        <v>28</v>
      </c>
    </row>
    <row r="113" spans="1:10" ht="30">
      <c r="A113" t="str">
        <f t="shared" si="2"/>
        <v>2017-07-11</v>
      </c>
      <c r="B113" t="str">
        <f>"2000"</f>
        <v>2000</v>
      </c>
      <c r="C113" t="s">
        <v>205</v>
      </c>
      <c r="D113" s="1" t="s">
        <v>207</v>
      </c>
      <c r="E113" t="s">
        <v>18</v>
      </c>
      <c r="G113" s="1" t="s">
        <v>206</v>
      </c>
      <c r="H113">
        <v>0</v>
      </c>
      <c r="I113" t="s">
        <v>21</v>
      </c>
      <c r="J113" t="s">
        <v>28</v>
      </c>
    </row>
    <row r="114" spans="1:10" ht="30">
      <c r="A114" t="str">
        <f t="shared" si="2"/>
        <v>2017-07-11</v>
      </c>
      <c r="B114" t="str">
        <f>"2030"</f>
        <v>2030</v>
      </c>
      <c r="C114" t="s">
        <v>205</v>
      </c>
      <c r="D114" s="1" t="s">
        <v>208</v>
      </c>
      <c r="E114" t="s">
        <v>18</v>
      </c>
      <c r="G114" s="1" t="s">
        <v>206</v>
      </c>
      <c r="H114">
        <v>0</v>
      </c>
      <c r="I114" t="s">
        <v>21</v>
      </c>
      <c r="J114" t="s">
        <v>32</v>
      </c>
    </row>
    <row r="115" spans="1:10" ht="30">
      <c r="A115" t="str">
        <f t="shared" si="2"/>
        <v>2017-07-11</v>
      </c>
      <c r="B115" t="str">
        <f>"2100"</f>
        <v>2100</v>
      </c>
      <c r="C115" t="s">
        <v>153</v>
      </c>
      <c r="E115" t="s">
        <v>59</v>
      </c>
      <c r="G115" s="1" t="s">
        <v>154</v>
      </c>
      <c r="H115">
        <v>2017</v>
      </c>
      <c r="I115" t="s">
        <v>15</v>
      </c>
      <c r="J115" t="s">
        <v>79</v>
      </c>
    </row>
    <row r="116" spans="1:10" ht="15">
      <c r="A116" t="str">
        <f t="shared" si="2"/>
        <v>2017-07-11</v>
      </c>
      <c r="B116" t="str">
        <f>"2130"</f>
        <v>2130</v>
      </c>
      <c r="C116" t="s">
        <v>373</v>
      </c>
      <c r="G116" s="1" t="s">
        <v>75</v>
      </c>
      <c r="H116">
        <v>2017</v>
      </c>
      <c r="I116" t="s">
        <v>15</v>
      </c>
      <c r="J116" t="s">
        <v>76</v>
      </c>
    </row>
    <row r="117" spans="1:10" ht="30">
      <c r="A117" t="str">
        <f t="shared" si="2"/>
        <v>2017-07-11</v>
      </c>
      <c r="B117" t="str">
        <f>"2300"</f>
        <v>2300</v>
      </c>
      <c r="C117" t="s">
        <v>209</v>
      </c>
      <c r="E117" t="s">
        <v>11</v>
      </c>
      <c r="F117" t="s">
        <v>12</v>
      </c>
      <c r="G117" s="1" t="s">
        <v>210</v>
      </c>
      <c r="H117">
        <v>2000</v>
      </c>
      <c r="I117" t="s">
        <v>15</v>
      </c>
      <c r="J117" t="s">
        <v>16</v>
      </c>
    </row>
    <row r="118" spans="1:10" ht="30">
      <c r="A118" t="str">
        <f aca="true" t="shared" si="3" ref="A118:A159">"2017-07-12"</f>
        <v>2017-07-12</v>
      </c>
      <c r="B118" t="str">
        <f>"0000"</f>
        <v>0000</v>
      </c>
      <c r="C118" t="s">
        <v>10</v>
      </c>
      <c r="E118" t="s">
        <v>11</v>
      </c>
      <c r="G118" s="1" t="s">
        <v>13</v>
      </c>
      <c r="H118">
        <v>2012</v>
      </c>
      <c r="I118" t="s">
        <v>15</v>
      </c>
      <c r="J118" t="s">
        <v>74</v>
      </c>
    </row>
    <row r="119" spans="1:10" ht="30">
      <c r="A119" t="str">
        <f t="shared" si="3"/>
        <v>2017-07-12</v>
      </c>
      <c r="B119" t="str">
        <f>"0100"</f>
        <v>0100</v>
      </c>
      <c r="C119" t="s">
        <v>10</v>
      </c>
      <c r="E119" t="s">
        <v>11</v>
      </c>
      <c r="G119" s="1" t="s">
        <v>13</v>
      </c>
      <c r="H119">
        <v>2012</v>
      </c>
      <c r="I119" t="s">
        <v>15</v>
      </c>
      <c r="J119" t="s">
        <v>101</v>
      </c>
    </row>
    <row r="120" spans="1:10" ht="30">
      <c r="A120" t="str">
        <f t="shared" si="3"/>
        <v>2017-07-12</v>
      </c>
      <c r="B120" t="str">
        <f>"0200"</f>
        <v>0200</v>
      </c>
      <c r="C120" t="s">
        <v>10</v>
      </c>
      <c r="E120" t="s">
        <v>11</v>
      </c>
      <c r="G120" s="1" t="s">
        <v>13</v>
      </c>
      <c r="H120">
        <v>2012</v>
      </c>
      <c r="I120" t="s">
        <v>15</v>
      </c>
      <c r="J120" t="s">
        <v>74</v>
      </c>
    </row>
    <row r="121" spans="1:10" ht="30">
      <c r="A121" t="str">
        <f t="shared" si="3"/>
        <v>2017-07-12</v>
      </c>
      <c r="B121" t="str">
        <f>"0300"</f>
        <v>0300</v>
      </c>
      <c r="C121" t="s">
        <v>10</v>
      </c>
      <c r="E121" t="s">
        <v>11</v>
      </c>
      <c r="G121" s="1" t="s">
        <v>13</v>
      </c>
      <c r="H121">
        <v>2012</v>
      </c>
      <c r="I121" t="s">
        <v>15</v>
      </c>
      <c r="J121" t="s">
        <v>74</v>
      </c>
    </row>
    <row r="122" spans="1:10" ht="30">
      <c r="A122" t="str">
        <f t="shared" si="3"/>
        <v>2017-07-12</v>
      </c>
      <c r="B122" t="str">
        <f>"0400"</f>
        <v>0400</v>
      </c>
      <c r="C122" t="s">
        <v>10</v>
      </c>
      <c r="E122" t="s">
        <v>11</v>
      </c>
      <c r="G122" s="1" t="s">
        <v>13</v>
      </c>
      <c r="H122">
        <v>2012</v>
      </c>
      <c r="I122" t="s">
        <v>15</v>
      </c>
      <c r="J122" t="s">
        <v>74</v>
      </c>
    </row>
    <row r="123" spans="1:10" ht="30">
      <c r="A123" t="str">
        <f t="shared" si="3"/>
        <v>2017-07-12</v>
      </c>
      <c r="B123" t="str">
        <f>"0500"</f>
        <v>0500</v>
      </c>
      <c r="C123" t="s">
        <v>10</v>
      </c>
      <c r="E123" t="s">
        <v>11</v>
      </c>
      <c r="G123" s="1" t="s">
        <v>13</v>
      </c>
      <c r="H123">
        <v>2012</v>
      </c>
      <c r="I123" t="s">
        <v>15</v>
      </c>
      <c r="J123" t="s">
        <v>101</v>
      </c>
    </row>
    <row r="124" spans="1:10" ht="30">
      <c r="A124" t="str">
        <f t="shared" si="3"/>
        <v>2017-07-12</v>
      </c>
      <c r="B124" t="str">
        <f>"0600"</f>
        <v>0600</v>
      </c>
      <c r="C124" t="s">
        <v>33</v>
      </c>
      <c r="D124" s="1" t="s">
        <v>212</v>
      </c>
      <c r="E124" t="s">
        <v>18</v>
      </c>
      <c r="G124" s="1" t="s">
        <v>211</v>
      </c>
      <c r="H124">
        <v>2012</v>
      </c>
      <c r="I124" t="s">
        <v>15</v>
      </c>
      <c r="J124" t="s">
        <v>108</v>
      </c>
    </row>
    <row r="125" spans="1:10" ht="45">
      <c r="A125" t="str">
        <f t="shared" si="3"/>
        <v>2017-07-12</v>
      </c>
      <c r="B125" t="str">
        <f>"0630"</f>
        <v>0630</v>
      </c>
      <c r="C125" t="s">
        <v>29</v>
      </c>
      <c r="D125" s="1" t="s">
        <v>213</v>
      </c>
      <c r="E125" t="s">
        <v>18</v>
      </c>
      <c r="G125" s="1" t="s">
        <v>30</v>
      </c>
      <c r="H125">
        <v>2005</v>
      </c>
      <c r="I125" t="s">
        <v>21</v>
      </c>
      <c r="J125" t="s">
        <v>108</v>
      </c>
    </row>
    <row r="126" spans="1:10" ht="45">
      <c r="A126" t="str">
        <f t="shared" si="3"/>
        <v>2017-07-12</v>
      </c>
      <c r="B126" t="str">
        <f>"0700"</f>
        <v>0700</v>
      </c>
      <c r="C126" t="s">
        <v>382</v>
      </c>
      <c r="D126" s="1" t="s">
        <v>214</v>
      </c>
      <c r="G126" s="1" t="s">
        <v>104</v>
      </c>
      <c r="H126">
        <v>2009</v>
      </c>
      <c r="I126" t="s">
        <v>105</v>
      </c>
      <c r="J126" t="s">
        <v>47</v>
      </c>
    </row>
    <row r="127" spans="1:10" ht="45">
      <c r="A127" t="str">
        <f t="shared" si="3"/>
        <v>2017-07-12</v>
      </c>
      <c r="B127" t="str">
        <f>"0715"</f>
        <v>0715</v>
      </c>
      <c r="C127" t="s">
        <v>378</v>
      </c>
      <c r="D127" s="1" t="s">
        <v>215</v>
      </c>
      <c r="G127" s="1" t="s">
        <v>104</v>
      </c>
      <c r="H127">
        <v>2009</v>
      </c>
      <c r="I127" t="s">
        <v>105</v>
      </c>
      <c r="J127" t="s">
        <v>47</v>
      </c>
    </row>
    <row r="128" spans="1:10" ht="30">
      <c r="A128" t="str">
        <f t="shared" si="3"/>
        <v>2017-07-12</v>
      </c>
      <c r="B128" t="str">
        <f>"0730"</f>
        <v>0730</v>
      </c>
      <c r="C128" t="s">
        <v>33</v>
      </c>
      <c r="D128" s="1" t="s">
        <v>217</v>
      </c>
      <c r="E128" t="s">
        <v>18</v>
      </c>
      <c r="G128" s="1" t="s">
        <v>216</v>
      </c>
      <c r="H128">
        <v>2012</v>
      </c>
      <c r="I128" t="s">
        <v>15</v>
      </c>
      <c r="J128" t="s">
        <v>108</v>
      </c>
    </row>
    <row r="129" spans="1:10" ht="30">
      <c r="A129" t="str">
        <f t="shared" si="3"/>
        <v>2017-07-12</v>
      </c>
      <c r="B129" t="str">
        <f>"0800"</f>
        <v>0800</v>
      </c>
      <c r="C129" t="s">
        <v>109</v>
      </c>
      <c r="E129" t="s">
        <v>18</v>
      </c>
      <c r="G129" s="1" t="s">
        <v>218</v>
      </c>
      <c r="H129">
        <v>2007</v>
      </c>
      <c r="I129" t="s">
        <v>15</v>
      </c>
      <c r="J129" t="s">
        <v>108</v>
      </c>
    </row>
    <row r="130" spans="1:10" ht="45">
      <c r="A130" t="str">
        <f t="shared" si="3"/>
        <v>2017-07-12</v>
      </c>
      <c r="B130" t="str">
        <f>"0830"</f>
        <v>0830</v>
      </c>
      <c r="C130" t="s">
        <v>29</v>
      </c>
      <c r="D130" s="1" t="s">
        <v>387</v>
      </c>
      <c r="E130" t="s">
        <v>18</v>
      </c>
      <c r="G130" s="1" t="s">
        <v>30</v>
      </c>
      <c r="H130">
        <v>2005</v>
      </c>
      <c r="I130" t="s">
        <v>21</v>
      </c>
      <c r="J130" t="s">
        <v>108</v>
      </c>
    </row>
    <row r="131" spans="1:10" ht="30" customHeight="1">
      <c r="A131" t="str">
        <f t="shared" si="3"/>
        <v>2017-07-12</v>
      </c>
      <c r="B131" t="str">
        <f>"0900"</f>
        <v>0900</v>
      </c>
      <c r="C131" t="s">
        <v>394</v>
      </c>
      <c r="G131" s="1" t="s">
        <v>388</v>
      </c>
      <c r="H131">
        <v>2013</v>
      </c>
      <c r="I131" t="s">
        <v>15</v>
      </c>
      <c r="J131" t="s">
        <v>219</v>
      </c>
    </row>
    <row r="132" spans="1:10" ht="45">
      <c r="A132" t="str">
        <f t="shared" si="3"/>
        <v>2017-07-12</v>
      </c>
      <c r="B132" t="str">
        <f>"0915"</f>
        <v>0915</v>
      </c>
      <c r="C132" t="s">
        <v>112</v>
      </c>
      <c r="D132" s="1" t="s">
        <v>221</v>
      </c>
      <c r="E132" t="s">
        <v>18</v>
      </c>
      <c r="G132" s="1" t="s">
        <v>220</v>
      </c>
      <c r="H132">
        <v>2016</v>
      </c>
      <c r="I132" t="s">
        <v>15</v>
      </c>
      <c r="J132" t="s">
        <v>115</v>
      </c>
    </row>
    <row r="133" spans="1:10" ht="30">
      <c r="A133" t="str">
        <f t="shared" si="3"/>
        <v>2017-07-12</v>
      </c>
      <c r="B133" t="str">
        <f>"0930"</f>
        <v>0930</v>
      </c>
      <c r="C133" t="s">
        <v>116</v>
      </c>
      <c r="D133" s="1" t="s">
        <v>223</v>
      </c>
      <c r="E133" t="s">
        <v>18</v>
      </c>
      <c r="G133" s="1" t="s">
        <v>222</v>
      </c>
      <c r="H133">
        <v>2009</v>
      </c>
      <c r="I133" t="s">
        <v>15</v>
      </c>
      <c r="J133" t="s">
        <v>57</v>
      </c>
    </row>
    <row r="134" spans="1:10" ht="30">
      <c r="A134" t="str">
        <f t="shared" si="3"/>
        <v>2017-07-12</v>
      </c>
      <c r="B134" t="str">
        <f>"1000"</f>
        <v>1000</v>
      </c>
      <c r="C134" t="s">
        <v>153</v>
      </c>
      <c r="E134" t="s">
        <v>59</v>
      </c>
      <c r="G134" s="1" t="s">
        <v>154</v>
      </c>
      <c r="H134">
        <v>2017</v>
      </c>
      <c r="I134" t="s">
        <v>15</v>
      </c>
      <c r="J134" t="s">
        <v>79</v>
      </c>
    </row>
    <row r="135" spans="1:10" ht="30">
      <c r="A135" t="str">
        <f t="shared" si="3"/>
        <v>2017-07-12</v>
      </c>
      <c r="B135" t="str">
        <f>"1030"</f>
        <v>1030</v>
      </c>
      <c r="C135" t="s">
        <v>406</v>
      </c>
      <c r="D135" s="1" t="s">
        <v>204</v>
      </c>
      <c r="E135" t="s">
        <v>11</v>
      </c>
      <c r="F135" t="s">
        <v>202</v>
      </c>
      <c r="G135" s="1" t="s">
        <v>203</v>
      </c>
      <c r="H135">
        <v>2015</v>
      </c>
      <c r="I135" t="s">
        <v>21</v>
      </c>
      <c r="J135" t="s">
        <v>28</v>
      </c>
    </row>
    <row r="136" spans="1:10" ht="30">
      <c r="A136" t="str">
        <f t="shared" si="3"/>
        <v>2017-07-12</v>
      </c>
      <c r="B136" t="str">
        <f>"1100"</f>
        <v>1100</v>
      </c>
      <c r="C136" t="s">
        <v>205</v>
      </c>
      <c r="D136" s="1" t="s">
        <v>207</v>
      </c>
      <c r="E136" t="s">
        <v>18</v>
      </c>
      <c r="G136" s="1" t="s">
        <v>206</v>
      </c>
      <c r="H136">
        <v>0</v>
      </c>
      <c r="I136" t="s">
        <v>21</v>
      </c>
      <c r="J136" t="s">
        <v>28</v>
      </c>
    </row>
    <row r="137" spans="1:10" ht="30">
      <c r="A137" t="str">
        <f t="shared" si="3"/>
        <v>2017-07-12</v>
      </c>
      <c r="B137" t="str">
        <f>"1130"</f>
        <v>1130</v>
      </c>
      <c r="C137" t="s">
        <v>205</v>
      </c>
      <c r="D137" s="1" t="s">
        <v>208</v>
      </c>
      <c r="E137" t="s">
        <v>18</v>
      </c>
      <c r="G137" s="1" t="s">
        <v>206</v>
      </c>
      <c r="H137">
        <v>0</v>
      </c>
      <c r="I137" t="s">
        <v>21</v>
      </c>
      <c r="J137" t="s">
        <v>32</v>
      </c>
    </row>
    <row r="138" spans="1:10" ht="15">
      <c r="A138" t="str">
        <f t="shared" si="3"/>
        <v>2017-07-12</v>
      </c>
      <c r="B138" t="str">
        <f>"1200"</f>
        <v>1200</v>
      </c>
      <c r="C138" t="s">
        <v>373</v>
      </c>
      <c r="G138" s="1" t="s">
        <v>75</v>
      </c>
      <c r="H138">
        <v>2017</v>
      </c>
      <c r="I138" t="s">
        <v>15</v>
      </c>
      <c r="J138" t="s">
        <v>76</v>
      </c>
    </row>
    <row r="139" spans="1:10" ht="30">
      <c r="A139" t="str">
        <f t="shared" si="3"/>
        <v>2017-07-12</v>
      </c>
      <c r="B139" t="str">
        <f>"1330"</f>
        <v>1330</v>
      </c>
      <c r="C139" t="s">
        <v>209</v>
      </c>
      <c r="E139" t="s">
        <v>11</v>
      </c>
      <c r="F139" t="s">
        <v>12</v>
      </c>
      <c r="G139" s="1" t="s">
        <v>210</v>
      </c>
      <c r="H139">
        <v>2000</v>
      </c>
      <c r="I139" t="s">
        <v>15</v>
      </c>
      <c r="J139" t="s">
        <v>16</v>
      </c>
    </row>
    <row r="140" spans="1:10" ht="45">
      <c r="A140" t="str">
        <f t="shared" si="3"/>
        <v>2017-07-12</v>
      </c>
      <c r="B140" t="str">
        <f>"1430"</f>
        <v>1430</v>
      </c>
      <c r="C140" t="s">
        <v>133</v>
      </c>
      <c r="D140" s="1" t="s">
        <v>194</v>
      </c>
      <c r="E140" t="s">
        <v>18</v>
      </c>
      <c r="G140" s="1" t="s">
        <v>193</v>
      </c>
      <c r="H140">
        <v>2016</v>
      </c>
      <c r="I140" t="s">
        <v>15</v>
      </c>
      <c r="J140" t="s">
        <v>22</v>
      </c>
    </row>
    <row r="141" spans="1:10" ht="30">
      <c r="A141" t="str">
        <f t="shared" si="3"/>
        <v>2017-07-12</v>
      </c>
      <c r="B141" t="str">
        <f>"1445"</f>
        <v>1445</v>
      </c>
      <c r="C141" t="s">
        <v>133</v>
      </c>
      <c r="D141" s="1" t="s">
        <v>196</v>
      </c>
      <c r="E141" t="s">
        <v>18</v>
      </c>
      <c r="G141" s="1" t="s">
        <v>195</v>
      </c>
      <c r="H141">
        <v>2016</v>
      </c>
      <c r="I141" t="s">
        <v>15</v>
      </c>
      <c r="J141" t="s">
        <v>24</v>
      </c>
    </row>
    <row r="142" spans="1:10" ht="45">
      <c r="A142" t="str">
        <f t="shared" si="3"/>
        <v>2017-07-12</v>
      </c>
      <c r="B142" t="str">
        <f>"1500"</f>
        <v>1500</v>
      </c>
      <c r="C142" t="s">
        <v>112</v>
      </c>
      <c r="D142" s="1" t="s">
        <v>221</v>
      </c>
      <c r="E142" t="s">
        <v>18</v>
      </c>
      <c r="G142" s="1" t="s">
        <v>220</v>
      </c>
      <c r="H142">
        <v>2016</v>
      </c>
      <c r="I142" t="s">
        <v>15</v>
      </c>
      <c r="J142" t="s">
        <v>115</v>
      </c>
    </row>
    <row r="143" spans="1:10" ht="36.75" customHeight="1">
      <c r="A143" t="str">
        <f t="shared" si="3"/>
        <v>2017-07-12</v>
      </c>
      <c r="B143" t="str">
        <f>"1515"</f>
        <v>1515</v>
      </c>
      <c r="C143" t="s">
        <v>121</v>
      </c>
      <c r="E143" t="s">
        <v>18</v>
      </c>
      <c r="G143" s="1" t="s">
        <v>122</v>
      </c>
      <c r="H143">
        <v>0</v>
      </c>
      <c r="I143" t="s">
        <v>21</v>
      </c>
      <c r="J143" t="s">
        <v>123</v>
      </c>
    </row>
    <row r="144" spans="1:10" ht="32.25" customHeight="1">
      <c r="A144" t="str">
        <f t="shared" si="3"/>
        <v>2017-07-12</v>
      </c>
      <c r="B144" t="str">
        <f>"1530"</f>
        <v>1530</v>
      </c>
      <c r="C144" t="s">
        <v>50</v>
      </c>
      <c r="D144" s="1" t="s">
        <v>389</v>
      </c>
      <c r="E144" t="s">
        <v>11</v>
      </c>
      <c r="G144" s="1" t="s">
        <v>51</v>
      </c>
      <c r="H144">
        <v>1982</v>
      </c>
      <c r="I144" t="s">
        <v>52</v>
      </c>
      <c r="J144" t="s">
        <v>53</v>
      </c>
    </row>
    <row r="145" spans="1:10" ht="30">
      <c r="A145" t="str">
        <f t="shared" si="3"/>
        <v>2017-07-12</v>
      </c>
      <c r="B145" t="str">
        <f>"1600"</f>
        <v>1600</v>
      </c>
      <c r="C145" t="s">
        <v>124</v>
      </c>
      <c r="E145" t="s">
        <v>11</v>
      </c>
      <c r="G145" s="1" t="s">
        <v>125</v>
      </c>
      <c r="H145">
        <v>2014</v>
      </c>
      <c r="I145" t="s">
        <v>21</v>
      </c>
      <c r="J145" t="s">
        <v>28</v>
      </c>
    </row>
    <row r="146" spans="1:10" ht="30">
      <c r="A146" t="str">
        <f t="shared" si="3"/>
        <v>2017-07-12</v>
      </c>
      <c r="B146" t="str">
        <f>"1630"</f>
        <v>1630</v>
      </c>
      <c r="C146" t="s">
        <v>40</v>
      </c>
      <c r="D146" s="1" t="s">
        <v>224</v>
      </c>
      <c r="E146" t="s">
        <v>18</v>
      </c>
      <c r="G146" s="1" t="s">
        <v>41</v>
      </c>
      <c r="H146">
        <v>2013</v>
      </c>
      <c r="I146" t="s">
        <v>21</v>
      </c>
      <c r="J146" t="s">
        <v>43</v>
      </c>
    </row>
    <row r="147" spans="1:10" ht="30">
      <c r="A147" t="str">
        <f t="shared" si="3"/>
        <v>2017-07-12</v>
      </c>
      <c r="B147" t="str">
        <f>"1700"</f>
        <v>1700</v>
      </c>
      <c r="C147" t="s">
        <v>127</v>
      </c>
      <c r="D147" s="1" t="s">
        <v>226</v>
      </c>
      <c r="E147" t="s">
        <v>18</v>
      </c>
      <c r="G147" s="1" t="s">
        <v>225</v>
      </c>
      <c r="H147">
        <v>0</v>
      </c>
      <c r="I147" t="s">
        <v>15</v>
      </c>
      <c r="J147" t="s">
        <v>108</v>
      </c>
    </row>
    <row r="148" spans="1:10" ht="30">
      <c r="A148" t="str">
        <f t="shared" si="3"/>
        <v>2017-07-12</v>
      </c>
      <c r="B148" t="str">
        <f>"1730"</f>
        <v>1730</v>
      </c>
      <c r="C148" t="s">
        <v>130</v>
      </c>
      <c r="D148" s="1" t="s">
        <v>227</v>
      </c>
      <c r="E148" t="s">
        <v>11</v>
      </c>
      <c r="G148" s="1" t="s">
        <v>131</v>
      </c>
      <c r="H148">
        <v>0</v>
      </c>
      <c r="I148" t="s">
        <v>56</v>
      </c>
      <c r="J148" t="s">
        <v>79</v>
      </c>
    </row>
    <row r="149" spans="1:10" ht="30">
      <c r="A149" t="str">
        <f t="shared" si="3"/>
        <v>2017-07-12</v>
      </c>
      <c r="B149" t="str">
        <f>"1800"</f>
        <v>1800</v>
      </c>
      <c r="C149" t="s">
        <v>133</v>
      </c>
      <c r="D149" s="1" t="s">
        <v>229</v>
      </c>
      <c r="E149" t="s">
        <v>18</v>
      </c>
      <c r="G149" s="1" t="s">
        <v>228</v>
      </c>
      <c r="H149">
        <v>2016</v>
      </c>
      <c r="I149" t="s">
        <v>15</v>
      </c>
      <c r="J149" t="s">
        <v>123</v>
      </c>
    </row>
    <row r="150" spans="1:10" ht="30">
      <c r="A150" t="str">
        <f t="shared" si="3"/>
        <v>2017-07-12</v>
      </c>
      <c r="B150" t="str">
        <f>"1815"</f>
        <v>1815</v>
      </c>
      <c r="C150" t="s">
        <v>133</v>
      </c>
      <c r="D150" s="1" t="s">
        <v>231</v>
      </c>
      <c r="E150" t="s">
        <v>11</v>
      </c>
      <c r="G150" s="1" t="s">
        <v>230</v>
      </c>
      <c r="H150">
        <v>2016</v>
      </c>
      <c r="I150" t="s">
        <v>15</v>
      </c>
      <c r="J150" t="s">
        <v>22</v>
      </c>
    </row>
    <row r="151" spans="1:10" ht="45">
      <c r="A151" t="str">
        <f t="shared" si="3"/>
        <v>2017-07-12</v>
      </c>
      <c r="B151" t="str">
        <f>"1830"</f>
        <v>1830</v>
      </c>
      <c r="C151" t="s">
        <v>232</v>
      </c>
      <c r="E151" t="s">
        <v>11</v>
      </c>
      <c r="G151" s="1" t="s">
        <v>233</v>
      </c>
      <c r="H151">
        <v>2015</v>
      </c>
      <c r="I151" t="s">
        <v>21</v>
      </c>
      <c r="J151" t="s">
        <v>32</v>
      </c>
    </row>
    <row r="152" spans="1:10" ht="34.5" customHeight="1">
      <c r="A152" t="str">
        <f t="shared" si="3"/>
        <v>2017-07-12</v>
      </c>
      <c r="B152" t="str">
        <f>"1900"</f>
        <v>1900</v>
      </c>
      <c r="C152" t="s">
        <v>133</v>
      </c>
      <c r="D152" s="1" t="s">
        <v>235</v>
      </c>
      <c r="E152" t="s">
        <v>18</v>
      </c>
      <c r="G152" s="1" t="s">
        <v>234</v>
      </c>
      <c r="H152">
        <v>2016</v>
      </c>
      <c r="I152" t="s">
        <v>15</v>
      </c>
      <c r="J152" t="s">
        <v>22</v>
      </c>
    </row>
    <row r="153" spans="1:10" ht="45">
      <c r="A153" t="str">
        <f t="shared" si="3"/>
        <v>2017-07-12</v>
      </c>
      <c r="B153" t="str">
        <f>"1920"</f>
        <v>1920</v>
      </c>
      <c r="C153" t="s">
        <v>142</v>
      </c>
      <c r="D153" s="1" t="s">
        <v>236</v>
      </c>
      <c r="E153" t="s">
        <v>18</v>
      </c>
      <c r="G153" s="1" t="s">
        <v>143</v>
      </c>
      <c r="H153">
        <v>0</v>
      </c>
      <c r="I153" t="s">
        <v>15</v>
      </c>
      <c r="J153" t="s">
        <v>145</v>
      </c>
    </row>
    <row r="154" spans="1:10" ht="45">
      <c r="A154" t="str">
        <f t="shared" si="3"/>
        <v>2017-07-12</v>
      </c>
      <c r="B154" t="str">
        <f>"1925"</f>
        <v>1925</v>
      </c>
      <c r="C154" t="s">
        <v>146</v>
      </c>
      <c r="E154" t="s">
        <v>59</v>
      </c>
      <c r="G154" s="1" t="s">
        <v>147</v>
      </c>
      <c r="H154">
        <v>2017</v>
      </c>
      <c r="I154" t="s">
        <v>15</v>
      </c>
      <c r="J154" t="s">
        <v>149</v>
      </c>
    </row>
    <row r="155" spans="1:10" ht="30">
      <c r="A155" t="str">
        <f t="shared" si="3"/>
        <v>2017-07-12</v>
      </c>
      <c r="B155" t="str">
        <f>"1930"</f>
        <v>1930</v>
      </c>
      <c r="C155" t="s">
        <v>390</v>
      </c>
      <c r="G155" s="1" t="s">
        <v>237</v>
      </c>
      <c r="H155">
        <v>2013</v>
      </c>
      <c r="I155" t="s">
        <v>238</v>
      </c>
      <c r="J155" t="s">
        <v>43</v>
      </c>
    </row>
    <row r="156" spans="1:10" ht="45">
      <c r="A156" t="str">
        <f t="shared" si="3"/>
        <v>2017-07-12</v>
      </c>
      <c r="B156" t="str">
        <f>"2000"</f>
        <v>2000</v>
      </c>
      <c r="C156" t="s">
        <v>239</v>
      </c>
      <c r="E156" t="s">
        <v>11</v>
      </c>
      <c r="G156" s="1" t="s">
        <v>240</v>
      </c>
      <c r="H156">
        <v>2013</v>
      </c>
      <c r="I156" t="s">
        <v>241</v>
      </c>
      <c r="J156" t="s">
        <v>242</v>
      </c>
    </row>
    <row r="157" spans="1:10" ht="30">
      <c r="A157" t="str">
        <f t="shared" si="3"/>
        <v>2017-07-12</v>
      </c>
      <c r="B157" t="str">
        <f>"2100"</f>
        <v>2100</v>
      </c>
      <c r="C157" t="s">
        <v>153</v>
      </c>
      <c r="E157" t="s">
        <v>59</v>
      </c>
      <c r="G157" s="1" t="s">
        <v>154</v>
      </c>
      <c r="H157">
        <v>2017</v>
      </c>
      <c r="I157" t="s">
        <v>15</v>
      </c>
      <c r="J157" t="s">
        <v>79</v>
      </c>
    </row>
    <row r="158" spans="1:10" ht="45">
      <c r="A158" t="str">
        <f t="shared" si="3"/>
        <v>2017-07-12</v>
      </c>
      <c r="B158" t="str">
        <f>"2130"</f>
        <v>2130</v>
      </c>
      <c r="C158" t="s">
        <v>243</v>
      </c>
      <c r="E158" t="s">
        <v>91</v>
      </c>
      <c r="F158" t="s">
        <v>92</v>
      </c>
      <c r="G158" s="1" t="s">
        <v>244</v>
      </c>
      <c r="H158">
        <v>2012</v>
      </c>
      <c r="I158" t="s">
        <v>245</v>
      </c>
      <c r="J158" t="s">
        <v>246</v>
      </c>
    </row>
    <row r="159" spans="1:10" ht="45">
      <c r="A159" t="str">
        <f t="shared" si="3"/>
        <v>2017-07-12</v>
      </c>
      <c r="B159" t="str">
        <f>"2300"</f>
        <v>2300</v>
      </c>
      <c r="C159" t="s">
        <v>248</v>
      </c>
      <c r="E159" t="s">
        <v>11</v>
      </c>
      <c r="G159" s="1" t="s">
        <v>247</v>
      </c>
      <c r="H159">
        <v>2009</v>
      </c>
      <c r="I159" t="s">
        <v>21</v>
      </c>
      <c r="J159" t="s">
        <v>249</v>
      </c>
    </row>
    <row r="160" spans="1:10" ht="30">
      <c r="A160" t="str">
        <f aca="true" t="shared" si="4" ref="A160:A199">"2017-07-13"</f>
        <v>2017-07-13</v>
      </c>
      <c r="B160" t="str">
        <f>"0000"</f>
        <v>0000</v>
      </c>
      <c r="C160" t="s">
        <v>10</v>
      </c>
      <c r="E160" t="s">
        <v>11</v>
      </c>
      <c r="G160" s="1" t="s">
        <v>13</v>
      </c>
      <c r="H160">
        <v>2012</v>
      </c>
      <c r="I160" t="s">
        <v>15</v>
      </c>
      <c r="J160" t="s">
        <v>74</v>
      </c>
    </row>
    <row r="161" spans="1:10" ht="30">
      <c r="A161" t="str">
        <f t="shared" si="4"/>
        <v>2017-07-13</v>
      </c>
      <c r="B161" t="str">
        <f>"0100"</f>
        <v>0100</v>
      </c>
      <c r="C161" t="s">
        <v>10</v>
      </c>
      <c r="E161" t="s">
        <v>11</v>
      </c>
      <c r="G161" s="1" t="s">
        <v>13</v>
      </c>
      <c r="H161">
        <v>2012</v>
      </c>
      <c r="I161" t="s">
        <v>15</v>
      </c>
      <c r="J161" t="s">
        <v>74</v>
      </c>
    </row>
    <row r="162" spans="1:10" ht="30">
      <c r="A162" t="str">
        <f t="shared" si="4"/>
        <v>2017-07-13</v>
      </c>
      <c r="B162" t="str">
        <f>"0200"</f>
        <v>0200</v>
      </c>
      <c r="C162" t="s">
        <v>10</v>
      </c>
      <c r="E162" t="s">
        <v>11</v>
      </c>
      <c r="G162" s="1" t="s">
        <v>13</v>
      </c>
      <c r="H162">
        <v>2012</v>
      </c>
      <c r="I162" t="s">
        <v>15</v>
      </c>
      <c r="J162" t="s">
        <v>74</v>
      </c>
    </row>
    <row r="163" spans="1:10" ht="30">
      <c r="A163" t="str">
        <f t="shared" si="4"/>
        <v>2017-07-13</v>
      </c>
      <c r="B163" t="str">
        <f>"0300"</f>
        <v>0300</v>
      </c>
      <c r="C163" t="s">
        <v>10</v>
      </c>
      <c r="E163" t="s">
        <v>11</v>
      </c>
      <c r="G163" s="1" t="s">
        <v>13</v>
      </c>
      <c r="H163">
        <v>2012</v>
      </c>
      <c r="I163" t="s">
        <v>15</v>
      </c>
      <c r="J163" t="s">
        <v>74</v>
      </c>
    </row>
    <row r="164" spans="1:10" ht="30">
      <c r="A164" t="str">
        <f t="shared" si="4"/>
        <v>2017-07-13</v>
      </c>
      <c r="B164" t="str">
        <f>"0400"</f>
        <v>0400</v>
      </c>
      <c r="C164" t="s">
        <v>10</v>
      </c>
      <c r="E164" t="s">
        <v>11</v>
      </c>
      <c r="G164" s="1" t="s">
        <v>13</v>
      </c>
      <c r="H164">
        <v>2012</v>
      </c>
      <c r="I164" t="s">
        <v>15</v>
      </c>
      <c r="J164" t="s">
        <v>74</v>
      </c>
    </row>
    <row r="165" spans="1:10" ht="30">
      <c r="A165" t="str">
        <f t="shared" si="4"/>
        <v>2017-07-13</v>
      </c>
      <c r="B165" t="str">
        <f>"0500"</f>
        <v>0500</v>
      </c>
      <c r="C165" t="s">
        <v>10</v>
      </c>
      <c r="E165" t="s">
        <v>11</v>
      </c>
      <c r="G165" s="1" t="s">
        <v>13</v>
      </c>
      <c r="H165">
        <v>2012</v>
      </c>
      <c r="I165" t="s">
        <v>15</v>
      </c>
      <c r="J165" t="s">
        <v>250</v>
      </c>
    </row>
    <row r="166" spans="1:10" ht="30">
      <c r="A166" t="str">
        <f t="shared" si="4"/>
        <v>2017-07-13</v>
      </c>
      <c r="B166" t="str">
        <f>"0600"</f>
        <v>0600</v>
      </c>
      <c r="C166" t="s">
        <v>33</v>
      </c>
      <c r="D166" s="1" t="s">
        <v>252</v>
      </c>
      <c r="E166" t="s">
        <v>18</v>
      </c>
      <c r="G166" s="1" t="s">
        <v>251</v>
      </c>
      <c r="H166">
        <v>2012</v>
      </c>
      <c r="I166" t="s">
        <v>15</v>
      </c>
      <c r="J166" t="s">
        <v>36</v>
      </c>
    </row>
    <row r="167" spans="1:10" ht="45">
      <c r="A167" t="str">
        <f t="shared" si="4"/>
        <v>2017-07-13</v>
      </c>
      <c r="B167" t="str">
        <f>"0630"</f>
        <v>0630</v>
      </c>
      <c r="C167" t="s">
        <v>29</v>
      </c>
      <c r="D167" s="1" t="s">
        <v>111</v>
      </c>
      <c r="E167" t="s">
        <v>18</v>
      </c>
      <c r="G167" s="1" t="s">
        <v>30</v>
      </c>
      <c r="H167">
        <v>2005</v>
      </c>
      <c r="I167" t="s">
        <v>21</v>
      </c>
      <c r="J167" t="s">
        <v>108</v>
      </c>
    </row>
    <row r="168" spans="1:10" ht="45">
      <c r="A168" t="str">
        <f t="shared" si="4"/>
        <v>2017-07-13</v>
      </c>
      <c r="B168" t="str">
        <f>"0700"</f>
        <v>0700</v>
      </c>
      <c r="C168" t="s">
        <v>378</v>
      </c>
      <c r="D168" s="1" t="s">
        <v>391</v>
      </c>
      <c r="G168" s="1" t="s">
        <v>104</v>
      </c>
      <c r="H168">
        <v>2009</v>
      </c>
      <c r="I168" t="s">
        <v>105</v>
      </c>
      <c r="J168" t="s">
        <v>47</v>
      </c>
    </row>
    <row r="169" spans="1:10" ht="45">
      <c r="A169" t="str">
        <f t="shared" si="4"/>
        <v>2017-07-13</v>
      </c>
      <c r="B169" t="str">
        <f>"0715"</f>
        <v>0715</v>
      </c>
      <c r="C169" t="s">
        <v>378</v>
      </c>
      <c r="D169" s="1" t="s">
        <v>392</v>
      </c>
      <c r="G169" s="1" t="s">
        <v>104</v>
      </c>
      <c r="H169">
        <v>2009</v>
      </c>
      <c r="I169" t="s">
        <v>105</v>
      </c>
      <c r="J169" t="s">
        <v>47</v>
      </c>
    </row>
    <row r="170" spans="1:10" ht="30">
      <c r="A170" t="str">
        <f t="shared" si="4"/>
        <v>2017-07-13</v>
      </c>
      <c r="B170" t="str">
        <f>"0730"</f>
        <v>0730</v>
      </c>
      <c r="C170" t="s">
        <v>33</v>
      </c>
      <c r="D170" s="1" t="s">
        <v>35</v>
      </c>
      <c r="E170" t="s">
        <v>18</v>
      </c>
      <c r="G170" s="1" t="s">
        <v>34</v>
      </c>
      <c r="H170">
        <v>2012</v>
      </c>
      <c r="I170" t="s">
        <v>15</v>
      </c>
      <c r="J170" t="s">
        <v>36</v>
      </c>
    </row>
    <row r="171" spans="1:10" ht="30">
      <c r="A171" t="str">
        <f t="shared" si="4"/>
        <v>2017-07-13</v>
      </c>
      <c r="B171" t="str">
        <f>"0800"</f>
        <v>0800</v>
      </c>
      <c r="C171" t="s">
        <v>109</v>
      </c>
      <c r="E171" t="s">
        <v>18</v>
      </c>
      <c r="G171" s="1" t="s">
        <v>110</v>
      </c>
      <c r="H171">
        <v>2007</v>
      </c>
      <c r="I171" t="s">
        <v>15</v>
      </c>
      <c r="J171" t="s">
        <v>79</v>
      </c>
    </row>
    <row r="172" spans="1:10" ht="45">
      <c r="A172" t="str">
        <f t="shared" si="4"/>
        <v>2017-07-13</v>
      </c>
      <c r="B172" t="str">
        <f>"0830"</f>
        <v>0830</v>
      </c>
      <c r="C172" t="s">
        <v>29</v>
      </c>
      <c r="D172" s="1" t="s">
        <v>393</v>
      </c>
      <c r="E172" t="s">
        <v>18</v>
      </c>
      <c r="G172" s="1" t="s">
        <v>30</v>
      </c>
      <c r="H172">
        <v>2005</v>
      </c>
      <c r="I172" t="s">
        <v>21</v>
      </c>
      <c r="J172" t="s">
        <v>108</v>
      </c>
    </row>
    <row r="173" spans="1:10" ht="30">
      <c r="A173" t="str">
        <f t="shared" si="4"/>
        <v>2017-07-13</v>
      </c>
      <c r="B173" t="str">
        <f>"0900"</f>
        <v>0900</v>
      </c>
      <c r="C173" t="s">
        <v>394</v>
      </c>
      <c r="G173" s="1" t="s">
        <v>388</v>
      </c>
      <c r="H173">
        <v>2013</v>
      </c>
      <c r="I173" t="s">
        <v>15</v>
      </c>
      <c r="J173" t="s">
        <v>22</v>
      </c>
    </row>
    <row r="174" spans="1:10" ht="30">
      <c r="A174" t="str">
        <f t="shared" si="4"/>
        <v>2017-07-13</v>
      </c>
      <c r="B174" t="str">
        <f>"0915"</f>
        <v>0915</v>
      </c>
      <c r="C174" t="s">
        <v>112</v>
      </c>
      <c r="D174" s="1" t="s">
        <v>254</v>
      </c>
      <c r="E174" t="s">
        <v>18</v>
      </c>
      <c r="G174" s="1" t="s">
        <v>253</v>
      </c>
      <c r="H174">
        <v>2016</v>
      </c>
      <c r="I174" t="s">
        <v>15</v>
      </c>
      <c r="J174" t="s">
        <v>255</v>
      </c>
    </row>
    <row r="175" spans="1:10" ht="30">
      <c r="A175" t="str">
        <f t="shared" si="4"/>
        <v>2017-07-13</v>
      </c>
      <c r="B175" t="str">
        <f>"0930"</f>
        <v>0930</v>
      </c>
      <c r="C175" t="s">
        <v>116</v>
      </c>
      <c r="D175" s="1" t="s">
        <v>257</v>
      </c>
      <c r="E175" t="s">
        <v>18</v>
      </c>
      <c r="G175" s="1" t="s">
        <v>256</v>
      </c>
      <c r="H175">
        <v>2009</v>
      </c>
      <c r="I175" t="s">
        <v>15</v>
      </c>
      <c r="J175" t="s">
        <v>79</v>
      </c>
    </row>
    <row r="176" spans="1:10" ht="30">
      <c r="A176" t="str">
        <f t="shared" si="4"/>
        <v>2017-07-13</v>
      </c>
      <c r="B176" t="str">
        <f>"1000"</f>
        <v>1000</v>
      </c>
      <c r="C176" t="s">
        <v>153</v>
      </c>
      <c r="E176" t="s">
        <v>59</v>
      </c>
      <c r="G176" s="1" t="s">
        <v>154</v>
      </c>
      <c r="H176">
        <v>2017</v>
      </c>
      <c r="I176" t="s">
        <v>15</v>
      </c>
      <c r="J176" t="s">
        <v>79</v>
      </c>
    </row>
    <row r="177" spans="1:10" ht="45">
      <c r="A177" t="str">
        <f t="shared" si="4"/>
        <v>2017-07-13</v>
      </c>
      <c r="B177" t="str">
        <f>"1030"</f>
        <v>1030</v>
      </c>
      <c r="C177" t="s">
        <v>232</v>
      </c>
      <c r="E177" t="s">
        <v>11</v>
      </c>
      <c r="G177" s="1" t="s">
        <v>233</v>
      </c>
      <c r="H177">
        <v>2015</v>
      </c>
      <c r="I177" t="s">
        <v>21</v>
      </c>
      <c r="J177" t="s">
        <v>32</v>
      </c>
    </row>
    <row r="178" spans="1:10" ht="45">
      <c r="A178" t="str">
        <f t="shared" si="4"/>
        <v>2017-07-13</v>
      </c>
      <c r="B178" t="str">
        <f>"1100"</f>
        <v>1100</v>
      </c>
      <c r="C178" t="s">
        <v>239</v>
      </c>
      <c r="E178" t="s">
        <v>11</v>
      </c>
      <c r="G178" s="1" t="s">
        <v>240</v>
      </c>
      <c r="H178">
        <v>2013</v>
      </c>
      <c r="I178" t="s">
        <v>241</v>
      </c>
      <c r="J178" t="s">
        <v>242</v>
      </c>
    </row>
    <row r="179" spans="1:10" ht="30">
      <c r="A179" t="str">
        <f t="shared" si="4"/>
        <v>2017-07-13</v>
      </c>
      <c r="B179" t="str">
        <f>"1200"</f>
        <v>1200</v>
      </c>
      <c r="C179" t="s">
        <v>258</v>
      </c>
      <c r="E179" t="s">
        <v>11</v>
      </c>
      <c r="G179" s="1" t="s">
        <v>259</v>
      </c>
      <c r="H179">
        <v>1978</v>
      </c>
      <c r="I179" t="s">
        <v>15</v>
      </c>
      <c r="J179" t="s">
        <v>260</v>
      </c>
    </row>
    <row r="180" spans="1:10" ht="15">
      <c r="A180" t="str">
        <f t="shared" si="4"/>
        <v>2017-07-13</v>
      </c>
      <c r="B180" t="str">
        <f>"1300"</f>
        <v>1300</v>
      </c>
      <c r="C180" t="s">
        <v>261</v>
      </c>
      <c r="E180" t="s">
        <v>18</v>
      </c>
      <c r="G180" s="1" t="s">
        <v>262</v>
      </c>
      <c r="H180">
        <v>2013</v>
      </c>
      <c r="I180" t="s">
        <v>15</v>
      </c>
      <c r="J180" t="s">
        <v>263</v>
      </c>
    </row>
    <row r="181" spans="1:10" ht="45">
      <c r="A181" t="str">
        <f t="shared" si="4"/>
        <v>2017-07-13</v>
      </c>
      <c r="B181" t="str">
        <f>"1315"</f>
        <v>1315</v>
      </c>
      <c r="C181" t="s">
        <v>142</v>
      </c>
      <c r="D181" s="1" t="s">
        <v>264</v>
      </c>
      <c r="E181" t="s">
        <v>11</v>
      </c>
      <c r="G181" s="1" t="s">
        <v>143</v>
      </c>
      <c r="H181">
        <v>0</v>
      </c>
      <c r="I181" t="s">
        <v>15</v>
      </c>
      <c r="J181" t="s">
        <v>123</v>
      </c>
    </row>
    <row r="182" spans="1:10" ht="45">
      <c r="A182" t="str">
        <f t="shared" si="4"/>
        <v>2017-07-13</v>
      </c>
      <c r="B182" t="str">
        <f>"1330"</f>
        <v>1330</v>
      </c>
      <c r="C182" s="1" t="s">
        <v>248</v>
      </c>
      <c r="E182" t="s">
        <v>11</v>
      </c>
      <c r="G182" s="1" t="s">
        <v>247</v>
      </c>
      <c r="H182">
        <v>2009</v>
      </c>
      <c r="I182" t="s">
        <v>21</v>
      </c>
      <c r="J182" t="s">
        <v>249</v>
      </c>
    </row>
    <row r="183" spans="1:10" ht="30">
      <c r="A183" t="str">
        <f t="shared" si="4"/>
        <v>2017-07-13</v>
      </c>
      <c r="B183" t="str">
        <f>"1430"</f>
        <v>1430</v>
      </c>
      <c r="C183" t="s">
        <v>390</v>
      </c>
      <c r="G183" s="1" t="s">
        <v>237</v>
      </c>
      <c r="H183">
        <v>2013</v>
      </c>
      <c r="I183" t="s">
        <v>238</v>
      </c>
      <c r="J183" t="s">
        <v>43</v>
      </c>
    </row>
    <row r="184" spans="1:10" ht="30">
      <c r="A184" t="str">
        <f t="shared" si="4"/>
        <v>2017-07-13</v>
      </c>
      <c r="B184" t="str">
        <f>"1500"</f>
        <v>1500</v>
      </c>
      <c r="C184" t="s">
        <v>112</v>
      </c>
      <c r="D184" s="1" t="s">
        <v>254</v>
      </c>
      <c r="E184" t="s">
        <v>18</v>
      </c>
      <c r="G184" s="1" t="s">
        <v>253</v>
      </c>
      <c r="H184">
        <v>2016</v>
      </c>
      <c r="I184" t="s">
        <v>15</v>
      </c>
      <c r="J184" t="s">
        <v>255</v>
      </c>
    </row>
    <row r="185" spans="1:10" ht="37.5" customHeight="1">
      <c r="A185" t="str">
        <f t="shared" si="4"/>
        <v>2017-07-13</v>
      </c>
      <c r="B185" t="str">
        <f>"1515"</f>
        <v>1515</v>
      </c>
      <c r="C185" t="s">
        <v>121</v>
      </c>
      <c r="E185" t="s">
        <v>18</v>
      </c>
      <c r="G185" s="1" t="s">
        <v>122</v>
      </c>
      <c r="H185">
        <v>0</v>
      </c>
      <c r="I185" t="s">
        <v>21</v>
      </c>
      <c r="J185" t="s">
        <v>123</v>
      </c>
    </row>
    <row r="186" spans="1:10" ht="31.5" customHeight="1">
      <c r="A186" t="str">
        <f t="shared" si="4"/>
        <v>2017-07-13</v>
      </c>
      <c r="B186" t="str">
        <f>"1530"</f>
        <v>1530</v>
      </c>
      <c r="C186" t="s">
        <v>50</v>
      </c>
      <c r="D186" s="1" t="s">
        <v>395</v>
      </c>
      <c r="E186" t="s">
        <v>11</v>
      </c>
      <c r="G186" s="1" t="s">
        <v>51</v>
      </c>
      <c r="H186">
        <v>1982</v>
      </c>
      <c r="I186" t="s">
        <v>52</v>
      </c>
      <c r="J186" t="s">
        <v>53</v>
      </c>
    </row>
    <row r="187" spans="1:10" ht="30">
      <c r="A187" t="str">
        <f t="shared" si="4"/>
        <v>2017-07-13</v>
      </c>
      <c r="B187" t="str">
        <f>"1600"</f>
        <v>1600</v>
      </c>
      <c r="C187" t="s">
        <v>124</v>
      </c>
      <c r="E187" t="s">
        <v>11</v>
      </c>
      <c r="G187" s="1" t="s">
        <v>125</v>
      </c>
      <c r="H187">
        <v>2014</v>
      </c>
      <c r="I187" t="s">
        <v>21</v>
      </c>
      <c r="J187" t="s">
        <v>28</v>
      </c>
    </row>
    <row r="188" spans="1:10" ht="30">
      <c r="A188" t="str">
        <f t="shared" si="4"/>
        <v>2017-07-13</v>
      </c>
      <c r="B188" t="str">
        <f>"1630"</f>
        <v>1630</v>
      </c>
      <c r="C188" t="s">
        <v>265</v>
      </c>
      <c r="D188" s="1" t="s">
        <v>396</v>
      </c>
      <c r="E188" t="s">
        <v>18</v>
      </c>
      <c r="G188" s="1" t="s">
        <v>266</v>
      </c>
      <c r="H188">
        <v>2007</v>
      </c>
      <c r="I188" t="s">
        <v>15</v>
      </c>
      <c r="J188" t="s">
        <v>108</v>
      </c>
    </row>
    <row r="189" spans="1:10" ht="34.5" customHeight="1">
      <c r="A189" t="str">
        <f t="shared" si="4"/>
        <v>2017-07-13</v>
      </c>
      <c r="B189" t="str">
        <f>"1700"</f>
        <v>1700</v>
      </c>
      <c r="C189" t="s">
        <v>127</v>
      </c>
      <c r="D189" s="1" t="s">
        <v>268</v>
      </c>
      <c r="E189" t="s">
        <v>18</v>
      </c>
      <c r="G189" s="1" t="s">
        <v>267</v>
      </c>
      <c r="H189">
        <v>0</v>
      </c>
      <c r="I189" t="s">
        <v>15</v>
      </c>
      <c r="J189" t="s">
        <v>79</v>
      </c>
    </row>
    <row r="190" spans="1:10" ht="30">
      <c r="A190" t="str">
        <f t="shared" si="4"/>
        <v>2017-07-13</v>
      </c>
      <c r="B190" t="str">
        <f>"1730"</f>
        <v>1730</v>
      </c>
      <c r="C190" t="s">
        <v>130</v>
      </c>
      <c r="D190" s="1" t="s">
        <v>269</v>
      </c>
      <c r="E190" t="s">
        <v>18</v>
      </c>
      <c r="G190" s="1" t="s">
        <v>131</v>
      </c>
      <c r="H190">
        <v>0</v>
      </c>
      <c r="I190" t="s">
        <v>56</v>
      </c>
      <c r="J190" t="s">
        <v>79</v>
      </c>
    </row>
    <row r="191" spans="1:10" ht="30">
      <c r="A191" t="str">
        <f t="shared" si="4"/>
        <v>2017-07-13</v>
      </c>
      <c r="B191" t="str">
        <f>"1800"</f>
        <v>1800</v>
      </c>
      <c r="C191" t="s">
        <v>133</v>
      </c>
      <c r="D191" s="1" t="s">
        <v>271</v>
      </c>
      <c r="E191" t="s">
        <v>11</v>
      </c>
      <c r="G191" s="1" t="s">
        <v>270</v>
      </c>
      <c r="H191">
        <v>2016</v>
      </c>
      <c r="I191" t="s">
        <v>15</v>
      </c>
      <c r="J191" t="s">
        <v>24</v>
      </c>
    </row>
    <row r="192" spans="1:10" ht="30">
      <c r="A192" t="str">
        <f t="shared" si="4"/>
        <v>2017-07-13</v>
      </c>
      <c r="B192" t="str">
        <f>"1815"</f>
        <v>1815</v>
      </c>
      <c r="C192" t="s">
        <v>133</v>
      </c>
      <c r="D192" s="1" t="s">
        <v>273</v>
      </c>
      <c r="E192" t="s">
        <v>18</v>
      </c>
      <c r="G192" s="1" t="s">
        <v>272</v>
      </c>
      <c r="H192">
        <v>2016</v>
      </c>
      <c r="I192" t="s">
        <v>15</v>
      </c>
      <c r="J192" t="s">
        <v>47</v>
      </c>
    </row>
    <row r="193" spans="1:10" ht="45">
      <c r="A193" t="str">
        <f t="shared" si="4"/>
        <v>2017-07-13</v>
      </c>
      <c r="B193" t="str">
        <f>"1830"</f>
        <v>1830</v>
      </c>
      <c r="C193" t="s">
        <v>274</v>
      </c>
      <c r="D193" s="1" t="s">
        <v>276</v>
      </c>
      <c r="E193" t="s">
        <v>18</v>
      </c>
      <c r="G193" s="1" t="s">
        <v>275</v>
      </c>
      <c r="H193">
        <v>2013</v>
      </c>
      <c r="I193" t="s">
        <v>277</v>
      </c>
      <c r="J193" t="s">
        <v>32</v>
      </c>
    </row>
    <row r="194" spans="1:10" ht="30">
      <c r="A194" t="str">
        <f t="shared" si="4"/>
        <v>2017-07-13</v>
      </c>
      <c r="B194" t="str">
        <f>"1900"</f>
        <v>1900</v>
      </c>
      <c r="C194" t="s">
        <v>133</v>
      </c>
      <c r="D194" s="1" t="s">
        <v>279</v>
      </c>
      <c r="E194" t="s">
        <v>18</v>
      </c>
      <c r="G194" s="1" t="s">
        <v>278</v>
      </c>
      <c r="H194">
        <v>2016</v>
      </c>
      <c r="I194" t="s">
        <v>15</v>
      </c>
      <c r="J194" t="s">
        <v>24</v>
      </c>
    </row>
    <row r="195" spans="1:10" ht="45">
      <c r="A195" t="str">
        <f t="shared" si="4"/>
        <v>2017-07-13</v>
      </c>
      <c r="B195" t="str">
        <f>"1920"</f>
        <v>1920</v>
      </c>
      <c r="C195" t="s">
        <v>142</v>
      </c>
      <c r="D195" s="1" t="s">
        <v>280</v>
      </c>
      <c r="E195" t="s">
        <v>11</v>
      </c>
      <c r="G195" s="1" t="s">
        <v>143</v>
      </c>
      <c r="H195">
        <v>0</v>
      </c>
      <c r="I195" t="s">
        <v>15</v>
      </c>
      <c r="J195" t="s">
        <v>145</v>
      </c>
    </row>
    <row r="196" spans="1:10" ht="45">
      <c r="A196" t="str">
        <f t="shared" si="4"/>
        <v>2017-07-13</v>
      </c>
      <c r="B196" t="str">
        <f>"1925"</f>
        <v>1925</v>
      </c>
      <c r="C196" t="s">
        <v>146</v>
      </c>
      <c r="D196" s="1" t="s">
        <v>148</v>
      </c>
      <c r="E196" t="s">
        <v>59</v>
      </c>
      <c r="G196" s="1" t="s">
        <v>147</v>
      </c>
      <c r="H196">
        <v>2017</v>
      </c>
      <c r="I196" t="s">
        <v>15</v>
      </c>
      <c r="J196" t="s">
        <v>149</v>
      </c>
    </row>
    <row r="197" spans="1:10" ht="30">
      <c r="A197" t="str">
        <f t="shared" si="4"/>
        <v>2017-07-13</v>
      </c>
      <c r="B197" t="str">
        <f>"1930"</f>
        <v>1930</v>
      </c>
      <c r="C197" t="s">
        <v>281</v>
      </c>
      <c r="E197" t="s">
        <v>59</v>
      </c>
      <c r="G197" s="1" t="s">
        <v>282</v>
      </c>
      <c r="H197">
        <v>2017</v>
      </c>
      <c r="I197" t="s">
        <v>15</v>
      </c>
      <c r="J197" t="s">
        <v>283</v>
      </c>
    </row>
    <row r="198" spans="1:10" ht="30">
      <c r="A198" t="str">
        <f t="shared" si="4"/>
        <v>2017-07-13</v>
      </c>
      <c r="B198" t="str">
        <f>"2100"</f>
        <v>2100</v>
      </c>
      <c r="C198" t="s">
        <v>153</v>
      </c>
      <c r="E198" t="s">
        <v>59</v>
      </c>
      <c r="G198" s="1" t="s">
        <v>154</v>
      </c>
      <c r="H198">
        <v>2017</v>
      </c>
      <c r="I198" t="s">
        <v>15</v>
      </c>
      <c r="J198" t="s">
        <v>79</v>
      </c>
    </row>
    <row r="199" spans="1:10" ht="30">
      <c r="A199" t="str">
        <f t="shared" si="4"/>
        <v>2017-07-13</v>
      </c>
      <c r="B199" t="str">
        <f>"2130"</f>
        <v>2130</v>
      </c>
      <c r="C199" t="s">
        <v>284</v>
      </c>
      <c r="D199" s="1" t="s">
        <v>14</v>
      </c>
      <c r="E199" t="s">
        <v>91</v>
      </c>
      <c r="F199" t="s">
        <v>285</v>
      </c>
      <c r="G199" s="1" t="s">
        <v>286</v>
      </c>
      <c r="H199">
        <v>1997</v>
      </c>
      <c r="I199" t="s">
        <v>245</v>
      </c>
      <c r="J199" t="s">
        <v>287</v>
      </c>
    </row>
    <row r="200" spans="1:10" ht="30">
      <c r="A200" t="str">
        <f aca="true" t="shared" si="5" ref="A200:A242">"2017-07-14"</f>
        <v>2017-07-14</v>
      </c>
      <c r="B200" t="str">
        <f>"0015"</f>
        <v>0015</v>
      </c>
      <c r="C200" t="s">
        <v>10</v>
      </c>
      <c r="E200" t="s">
        <v>11</v>
      </c>
      <c r="G200" s="1" t="s">
        <v>13</v>
      </c>
      <c r="H200">
        <v>2012</v>
      </c>
      <c r="I200" t="s">
        <v>15</v>
      </c>
      <c r="J200" t="s">
        <v>101</v>
      </c>
    </row>
    <row r="201" spans="1:10" ht="30">
      <c r="A201" t="str">
        <f t="shared" si="5"/>
        <v>2017-07-14</v>
      </c>
      <c r="B201" t="str">
        <f>"0110"</f>
        <v>0110</v>
      </c>
      <c r="C201" t="s">
        <v>10</v>
      </c>
      <c r="E201" t="s">
        <v>11</v>
      </c>
      <c r="G201" s="1" t="s">
        <v>13</v>
      </c>
      <c r="H201">
        <v>2012</v>
      </c>
      <c r="I201" t="s">
        <v>15</v>
      </c>
      <c r="J201" t="s">
        <v>101</v>
      </c>
    </row>
    <row r="202" spans="1:10" ht="30">
      <c r="A202" t="str">
        <f t="shared" si="5"/>
        <v>2017-07-14</v>
      </c>
      <c r="B202" t="str">
        <f>"0205"</f>
        <v>0205</v>
      </c>
      <c r="C202" t="s">
        <v>10</v>
      </c>
      <c r="E202" t="s">
        <v>11</v>
      </c>
      <c r="G202" s="1" t="s">
        <v>13</v>
      </c>
      <c r="H202">
        <v>2012</v>
      </c>
      <c r="I202" t="s">
        <v>15</v>
      </c>
      <c r="J202" t="s">
        <v>74</v>
      </c>
    </row>
    <row r="203" spans="1:10" ht="30">
      <c r="A203" t="str">
        <f t="shared" si="5"/>
        <v>2017-07-14</v>
      </c>
      <c r="B203" t="str">
        <f>"0305"</f>
        <v>0305</v>
      </c>
      <c r="C203" t="s">
        <v>10</v>
      </c>
      <c r="E203" t="s">
        <v>11</v>
      </c>
      <c r="G203" s="1" t="s">
        <v>13</v>
      </c>
      <c r="H203">
        <v>2012</v>
      </c>
      <c r="I203" t="s">
        <v>15</v>
      </c>
      <c r="J203" t="s">
        <v>74</v>
      </c>
    </row>
    <row r="204" spans="1:10" ht="30">
      <c r="A204" t="str">
        <f t="shared" si="5"/>
        <v>2017-07-14</v>
      </c>
      <c r="B204" t="str">
        <f>"0400"</f>
        <v>0400</v>
      </c>
      <c r="C204" t="s">
        <v>10</v>
      </c>
      <c r="E204" t="s">
        <v>11</v>
      </c>
      <c r="G204" s="1" t="s">
        <v>13</v>
      </c>
      <c r="H204">
        <v>2012</v>
      </c>
      <c r="I204" t="s">
        <v>15</v>
      </c>
      <c r="J204" t="s">
        <v>101</v>
      </c>
    </row>
    <row r="205" spans="1:10" ht="30">
      <c r="A205" t="str">
        <f t="shared" si="5"/>
        <v>2017-07-14</v>
      </c>
      <c r="B205" t="str">
        <f>"0500"</f>
        <v>0500</v>
      </c>
      <c r="C205" t="s">
        <v>10</v>
      </c>
      <c r="E205" t="s">
        <v>11</v>
      </c>
      <c r="G205" s="1" t="s">
        <v>13</v>
      </c>
      <c r="H205">
        <v>2012</v>
      </c>
      <c r="I205" t="s">
        <v>15</v>
      </c>
      <c r="J205" t="s">
        <v>288</v>
      </c>
    </row>
    <row r="206" spans="1:10" ht="30">
      <c r="A206" t="str">
        <f t="shared" si="5"/>
        <v>2017-07-14</v>
      </c>
      <c r="B206" t="str">
        <f>"0600"</f>
        <v>0600</v>
      </c>
      <c r="C206" t="s">
        <v>33</v>
      </c>
      <c r="D206" s="1" t="s">
        <v>290</v>
      </c>
      <c r="E206" t="s">
        <v>18</v>
      </c>
      <c r="G206" s="1" t="s">
        <v>289</v>
      </c>
      <c r="H206">
        <v>2012</v>
      </c>
      <c r="I206" t="s">
        <v>15</v>
      </c>
      <c r="J206" t="s">
        <v>108</v>
      </c>
    </row>
    <row r="207" spans="1:10" ht="45">
      <c r="A207" t="str">
        <f t="shared" si="5"/>
        <v>2017-07-14</v>
      </c>
      <c r="B207" t="str">
        <f>"0630"</f>
        <v>0630</v>
      </c>
      <c r="C207" t="s">
        <v>29</v>
      </c>
      <c r="D207" s="1" t="s">
        <v>176</v>
      </c>
      <c r="E207" t="s">
        <v>18</v>
      </c>
      <c r="G207" s="1" t="s">
        <v>30</v>
      </c>
      <c r="H207">
        <v>2005</v>
      </c>
      <c r="I207" t="s">
        <v>21</v>
      </c>
      <c r="J207" t="s">
        <v>108</v>
      </c>
    </row>
    <row r="208" spans="1:10" ht="45">
      <c r="A208" t="str">
        <f t="shared" si="5"/>
        <v>2017-07-14</v>
      </c>
      <c r="B208" t="str">
        <f>"0700"</f>
        <v>0700</v>
      </c>
      <c r="C208" t="s">
        <v>378</v>
      </c>
      <c r="D208" s="1" t="s">
        <v>397</v>
      </c>
      <c r="G208" s="1" t="s">
        <v>104</v>
      </c>
      <c r="H208">
        <v>2009</v>
      </c>
      <c r="I208" t="s">
        <v>105</v>
      </c>
      <c r="J208" t="s">
        <v>47</v>
      </c>
    </row>
    <row r="209" spans="1:10" ht="45">
      <c r="A209" t="str">
        <f t="shared" si="5"/>
        <v>2017-07-14</v>
      </c>
      <c r="B209" t="str">
        <f>"0715"</f>
        <v>0715</v>
      </c>
      <c r="C209" t="s">
        <v>382</v>
      </c>
      <c r="D209" s="1" t="s">
        <v>398</v>
      </c>
      <c r="G209" s="1" t="s">
        <v>104</v>
      </c>
      <c r="H209">
        <v>2009</v>
      </c>
      <c r="I209" t="s">
        <v>105</v>
      </c>
      <c r="J209" t="s">
        <v>47</v>
      </c>
    </row>
    <row r="210" spans="1:10" ht="15">
      <c r="A210" t="str">
        <f t="shared" si="5"/>
        <v>2017-07-14</v>
      </c>
      <c r="B210" t="str">
        <f>"0730"</f>
        <v>0730</v>
      </c>
      <c r="C210" t="s">
        <v>33</v>
      </c>
      <c r="D210" s="1" t="s">
        <v>292</v>
      </c>
      <c r="E210" t="s">
        <v>18</v>
      </c>
      <c r="G210" s="1" t="s">
        <v>291</v>
      </c>
      <c r="H210">
        <v>2012</v>
      </c>
      <c r="I210" t="s">
        <v>15</v>
      </c>
      <c r="J210" t="s">
        <v>36</v>
      </c>
    </row>
    <row r="211" spans="1:10" ht="30">
      <c r="A211" t="str">
        <f t="shared" si="5"/>
        <v>2017-07-14</v>
      </c>
      <c r="B211" t="str">
        <f>"0800"</f>
        <v>0800</v>
      </c>
      <c r="C211" t="s">
        <v>109</v>
      </c>
      <c r="E211" t="s">
        <v>18</v>
      </c>
      <c r="G211" s="1" t="s">
        <v>110</v>
      </c>
      <c r="H211">
        <v>2007</v>
      </c>
      <c r="I211" t="s">
        <v>15</v>
      </c>
      <c r="J211" t="s">
        <v>28</v>
      </c>
    </row>
    <row r="212" spans="1:10" ht="45">
      <c r="A212" t="str">
        <f t="shared" si="5"/>
        <v>2017-07-14</v>
      </c>
      <c r="B212" t="str">
        <f>"0830"</f>
        <v>0830</v>
      </c>
      <c r="C212" t="s">
        <v>29</v>
      </c>
      <c r="D212" s="1" t="s">
        <v>293</v>
      </c>
      <c r="E212" t="s">
        <v>18</v>
      </c>
      <c r="G212" s="1" t="s">
        <v>30</v>
      </c>
      <c r="H212">
        <v>2005</v>
      </c>
      <c r="I212" t="s">
        <v>21</v>
      </c>
      <c r="J212" t="s">
        <v>108</v>
      </c>
    </row>
    <row r="213" spans="1:10" ht="36" customHeight="1">
      <c r="A213" t="str">
        <f t="shared" si="5"/>
        <v>2017-07-14</v>
      </c>
      <c r="B213" t="str">
        <f>"0900"</f>
        <v>0900</v>
      </c>
      <c r="C213" t="s">
        <v>394</v>
      </c>
      <c r="G213" s="1" t="s">
        <v>388</v>
      </c>
      <c r="H213">
        <v>2013</v>
      </c>
      <c r="I213" t="s">
        <v>15</v>
      </c>
      <c r="J213" t="s">
        <v>22</v>
      </c>
    </row>
    <row r="214" spans="1:10" ht="30">
      <c r="A214" t="str">
        <f t="shared" si="5"/>
        <v>2017-07-14</v>
      </c>
      <c r="B214" t="str">
        <f>"0915"</f>
        <v>0915</v>
      </c>
      <c r="C214" t="s">
        <v>112</v>
      </c>
      <c r="D214" s="1" t="s">
        <v>295</v>
      </c>
      <c r="E214" t="s">
        <v>18</v>
      </c>
      <c r="G214" s="1" t="s">
        <v>294</v>
      </c>
      <c r="H214">
        <v>2016</v>
      </c>
      <c r="I214" t="s">
        <v>15</v>
      </c>
      <c r="J214" t="s">
        <v>115</v>
      </c>
    </row>
    <row r="215" spans="1:10" ht="45">
      <c r="A215" t="str">
        <f t="shared" si="5"/>
        <v>2017-07-14</v>
      </c>
      <c r="B215" t="str">
        <f>"0930"</f>
        <v>0930</v>
      </c>
      <c r="C215" t="s">
        <v>116</v>
      </c>
      <c r="D215" s="1" t="s">
        <v>297</v>
      </c>
      <c r="E215" t="s">
        <v>18</v>
      </c>
      <c r="G215" s="1" t="s">
        <v>296</v>
      </c>
      <c r="H215">
        <v>2009</v>
      </c>
      <c r="I215" t="s">
        <v>15</v>
      </c>
      <c r="J215" t="s">
        <v>57</v>
      </c>
    </row>
    <row r="216" spans="1:10" ht="30">
      <c r="A216" t="str">
        <f t="shared" si="5"/>
        <v>2017-07-14</v>
      </c>
      <c r="B216" t="str">
        <f>"1000"</f>
        <v>1000</v>
      </c>
      <c r="C216" t="s">
        <v>153</v>
      </c>
      <c r="E216" t="s">
        <v>59</v>
      </c>
      <c r="G216" s="1" t="s">
        <v>154</v>
      </c>
      <c r="H216">
        <v>2017</v>
      </c>
      <c r="I216" t="s">
        <v>15</v>
      </c>
      <c r="J216" t="s">
        <v>79</v>
      </c>
    </row>
    <row r="217" spans="1:10" ht="30">
      <c r="A217" t="str">
        <f t="shared" si="5"/>
        <v>2017-07-14</v>
      </c>
      <c r="B217" t="str">
        <f>"1030"</f>
        <v>1030</v>
      </c>
      <c r="C217" t="s">
        <v>281</v>
      </c>
      <c r="E217" t="s">
        <v>59</v>
      </c>
      <c r="G217" s="1" t="s">
        <v>282</v>
      </c>
      <c r="H217">
        <v>2017</v>
      </c>
      <c r="I217" t="s">
        <v>15</v>
      </c>
      <c r="J217" t="s">
        <v>283</v>
      </c>
    </row>
    <row r="218" spans="1:10" ht="30">
      <c r="A218" t="str">
        <f t="shared" si="5"/>
        <v>2017-07-14</v>
      </c>
      <c r="B218" t="str">
        <f>"1200"</f>
        <v>1200</v>
      </c>
      <c r="C218" t="s">
        <v>298</v>
      </c>
      <c r="D218" s="1" t="s">
        <v>14</v>
      </c>
      <c r="E218" t="s">
        <v>11</v>
      </c>
      <c r="G218" s="1" t="s">
        <v>299</v>
      </c>
      <c r="H218">
        <v>2007</v>
      </c>
      <c r="I218" t="s">
        <v>15</v>
      </c>
      <c r="J218" t="s">
        <v>97</v>
      </c>
    </row>
    <row r="219" spans="1:10" ht="30">
      <c r="A219" t="str">
        <f t="shared" si="5"/>
        <v>2017-07-14</v>
      </c>
      <c r="B219" t="str">
        <f>"1330"</f>
        <v>1330</v>
      </c>
      <c r="C219" t="s">
        <v>300</v>
      </c>
      <c r="E219" t="s">
        <v>11</v>
      </c>
      <c r="G219" s="1" t="s">
        <v>301</v>
      </c>
      <c r="H219">
        <v>2012</v>
      </c>
      <c r="I219" t="s">
        <v>15</v>
      </c>
      <c r="J219" t="s">
        <v>302</v>
      </c>
    </row>
    <row r="220" spans="1:10" ht="30">
      <c r="A220" t="str">
        <f t="shared" si="5"/>
        <v>2017-07-14</v>
      </c>
      <c r="B220" t="str">
        <f>"1430"</f>
        <v>1430</v>
      </c>
      <c r="C220" t="s">
        <v>133</v>
      </c>
      <c r="D220" s="1" t="s">
        <v>271</v>
      </c>
      <c r="E220" t="s">
        <v>11</v>
      </c>
      <c r="G220" s="1" t="s">
        <v>270</v>
      </c>
      <c r="H220">
        <v>2016</v>
      </c>
      <c r="I220" t="s">
        <v>15</v>
      </c>
      <c r="J220" t="s">
        <v>24</v>
      </c>
    </row>
    <row r="221" spans="1:10" ht="30">
      <c r="A221" t="str">
        <f t="shared" si="5"/>
        <v>2017-07-14</v>
      </c>
      <c r="B221" t="str">
        <f>"1445"</f>
        <v>1445</v>
      </c>
      <c r="C221" t="s">
        <v>133</v>
      </c>
      <c r="D221" s="1" t="s">
        <v>273</v>
      </c>
      <c r="E221" t="s">
        <v>18</v>
      </c>
      <c r="G221" s="1" t="s">
        <v>272</v>
      </c>
      <c r="H221">
        <v>2016</v>
      </c>
      <c r="I221" t="s">
        <v>15</v>
      </c>
      <c r="J221" t="s">
        <v>47</v>
      </c>
    </row>
    <row r="222" spans="1:10" ht="30">
      <c r="A222" t="str">
        <f t="shared" si="5"/>
        <v>2017-07-14</v>
      </c>
      <c r="B222" t="str">
        <f>"1500"</f>
        <v>1500</v>
      </c>
      <c r="C222" t="s">
        <v>112</v>
      </c>
      <c r="D222" s="1" t="s">
        <v>295</v>
      </c>
      <c r="E222" t="s">
        <v>18</v>
      </c>
      <c r="G222" s="1" t="s">
        <v>294</v>
      </c>
      <c r="H222">
        <v>2016</v>
      </c>
      <c r="I222" t="s">
        <v>15</v>
      </c>
      <c r="J222" t="s">
        <v>115</v>
      </c>
    </row>
    <row r="223" spans="1:10" ht="30">
      <c r="A223" t="str">
        <f t="shared" si="5"/>
        <v>2017-07-14</v>
      </c>
      <c r="B223" t="str">
        <f>"1515"</f>
        <v>1515</v>
      </c>
      <c r="C223" t="s">
        <v>121</v>
      </c>
      <c r="E223" t="s">
        <v>18</v>
      </c>
      <c r="G223" s="1" t="s">
        <v>122</v>
      </c>
      <c r="H223">
        <v>0</v>
      </c>
      <c r="I223" t="s">
        <v>21</v>
      </c>
      <c r="J223" t="s">
        <v>123</v>
      </c>
    </row>
    <row r="224" spans="1:10" ht="30">
      <c r="A224" t="str">
        <f t="shared" si="5"/>
        <v>2017-07-14</v>
      </c>
      <c r="B224" t="str">
        <f>"1530"</f>
        <v>1530</v>
      </c>
      <c r="C224" t="s">
        <v>50</v>
      </c>
      <c r="D224" s="1" t="s">
        <v>399</v>
      </c>
      <c r="E224" t="s">
        <v>11</v>
      </c>
      <c r="G224" s="1" t="s">
        <v>51</v>
      </c>
      <c r="H224">
        <v>1982</v>
      </c>
      <c r="I224" t="s">
        <v>52</v>
      </c>
      <c r="J224" t="s">
        <v>53</v>
      </c>
    </row>
    <row r="225" spans="1:10" ht="30">
      <c r="A225" t="str">
        <f t="shared" si="5"/>
        <v>2017-07-14</v>
      </c>
      <c r="B225" t="str">
        <f>"1600"</f>
        <v>1600</v>
      </c>
      <c r="C225" t="s">
        <v>124</v>
      </c>
      <c r="E225" t="s">
        <v>11</v>
      </c>
      <c r="G225" s="1" t="s">
        <v>125</v>
      </c>
      <c r="H225">
        <v>2014</v>
      </c>
      <c r="I225" t="s">
        <v>21</v>
      </c>
      <c r="J225" t="s">
        <v>28</v>
      </c>
    </row>
    <row r="226" spans="1:10" ht="30">
      <c r="A226" t="str">
        <f t="shared" si="5"/>
        <v>2017-07-14</v>
      </c>
      <c r="B226" t="str">
        <f>"1630"</f>
        <v>1630</v>
      </c>
      <c r="C226" t="s">
        <v>265</v>
      </c>
      <c r="D226" s="1" t="s">
        <v>400</v>
      </c>
      <c r="E226" t="s">
        <v>18</v>
      </c>
      <c r="G226" s="1" t="s">
        <v>266</v>
      </c>
      <c r="H226">
        <v>2007</v>
      </c>
      <c r="I226" t="s">
        <v>15</v>
      </c>
      <c r="J226" t="s">
        <v>108</v>
      </c>
    </row>
    <row r="227" spans="1:10" ht="30">
      <c r="A227" t="str">
        <f t="shared" si="5"/>
        <v>2017-07-14</v>
      </c>
      <c r="B227" t="str">
        <f>"1700"</f>
        <v>1700</v>
      </c>
      <c r="C227" t="s">
        <v>127</v>
      </c>
      <c r="D227" s="1" t="s">
        <v>304</v>
      </c>
      <c r="E227" t="s">
        <v>18</v>
      </c>
      <c r="G227" s="1" t="s">
        <v>303</v>
      </c>
      <c r="H227">
        <v>0</v>
      </c>
      <c r="I227" t="s">
        <v>15</v>
      </c>
      <c r="J227" t="s">
        <v>36</v>
      </c>
    </row>
    <row r="228" spans="1:10" ht="30">
      <c r="A228" t="str">
        <f t="shared" si="5"/>
        <v>2017-07-14</v>
      </c>
      <c r="B228" t="str">
        <f>"1730"</f>
        <v>1730</v>
      </c>
      <c r="C228" t="s">
        <v>130</v>
      </c>
      <c r="D228" s="1" t="s">
        <v>305</v>
      </c>
      <c r="E228" t="s">
        <v>11</v>
      </c>
      <c r="G228" s="1" t="s">
        <v>131</v>
      </c>
      <c r="H228">
        <v>0</v>
      </c>
      <c r="I228" t="s">
        <v>56</v>
      </c>
      <c r="J228" t="s">
        <v>79</v>
      </c>
    </row>
    <row r="229" spans="1:10" ht="30">
      <c r="A229" t="str">
        <f t="shared" si="5"/>
        <v>2017-07-14</v>
      </c>
      <c r="B229" t="str">
        <f>"1800"</f>
        <v>1800</v>
      </c>
      <c r="C229" t="s">
        <v>133</v>
      </c>
      <c r="D229" s="1" t="s">
        <v>307</v>
      </c>
      <c r="E229" t="s">
        <v>11</v>
      </c>
      <c r="G229" s="1" t="s">
        <v>306</v>
      </c>
      <c r="H229">
        <v>2016</v>
      </c>
      <c r="I229" t="s">
        <v>15</v>
      </c>
      <c r="J229" t="s">
        <v>22</v>
      </c>
    </row>
    <row r="230" spans="1:10" ht="30">
      <c r="A230" t="str">
        <f t="shared" si="5"/>
        <v>2017-07-14</v>
      </c>
      <c r="B230" t="str">
        <f>"1815"</f>
        <v>1815</v>
      </c>
      <c r="C230" t="s">
        <v>133</v>
      </c>
      <c r="D230" s="1" t="s">
        <v>309</v>
      </c>
      <c r="E230" t="s">
        <v>11</v>
      </c>
      <c r="G230" s="1" t="s">
        <v>308</v>
      </c>
      <c r="H230">
        <v>2016</v>
      </c>
      <c r="I230" t="s">
        <v>15</v>
      </c>
      <c r="J230" t="s">
        <v>47</v>
      </c>
    </row>
    <row r="231" spans="1:10" ht="30">
      <c r="A231" t="str">
        <f t="shared" si="5"/>
        <v>2017-07-14</v>
      </c>
      <c r="B231" t="str">
        <f>"1830"</f>
        <v>1830</v>
      </c>
      <c r="C231" t="s">
        <v>205</v>
      </c>
      <c r="D231" s="1" t="s">
        <v>310</v>
      </c>
      <c r="E231" t="s">
        <v>18</v>
      </c>
      <c r="G231" s="1" t="s">
        <v>206</v>
      </c>
      <c r="H231">
        <v>0</v>
      </c>
      <c r="I231" t="s">
        <v>21</v>
      </c>
      <c r="J231" t="s">
        <v>32</v>
      </c>
    </row>
    <row r="232" spans="1:10" ht="30">
      <c r="A232" t="str">
        <f t="shared" si="5"/>
        <v>2017-07-14</v>
      </c>
      <c r="B232" t="str">
        <f>"1900"</f>
        <v>1900</v>
      </c>
      <c r="C232" t="s">
        <v>133</v>
      </c>
      <c r="D232" s="1" t="s">
        <v>312</v>
      </c>
      <c r="E232" t="s">
        <v>11</v>
      </c>
      <c r="G232" s="1" t="s">
        <v>311</v>
      </c>
      <c r="H232">
        <v>2016</v>
      </c>
      <c r="I232" t="s">
        <v>15</v>
      </c>
      <c r="J232" t="s">
        <v>47</v>
      </c>
    </row>
    <row r="233" spans="1:10" ht="45">
      <c r="A233" t="str">
        <f t="shared" si="5"/>
        <v>2017-07-14</v>
      </c>
      <c r="B233" t="str">
        <f>"1920"</f>
        <v>1920</v>
      </c>
      <c r="C233" t="s">
        <v>142</v>
      </c>
      <c r="D233" s="1" t="s">
        <v>313</v>
      </c>
      <c r="E233" t="s">
        <v>18</v>
      </c>
      <c r="G233" s="1" t="s">
        <v>143</v>
      </c>
      <c r="H233">
        <v>0</v>
      </c>
      <c r="I233" t="s">
        <v>15</v>
      </c>
      <c r="J233" t="s">
        <v>314</v>
      </c>
    </row>
    <row r="234" spans="1:10" ht="45">
      <c r="A234" t="str">
        <f t="shared" si="5"/>
        <v>2017-07-14</v>
      </c>
      <c r="B234" t="str">
        <f>"1925"</f>
        <v>1925</v>
      </c>
      <c r="C234" t="s">
        <v>146</v>
      </c>
      <c r="E234" t="s">
        <v>59</v>
      </c>
      <c r="G234" s="1" t="s">
        <v>147</v>
      </c>
      <c r="H234">
        <v>2017</v>
      </c>
      <c r="I234" t="s">
        <v>15</v>
      </c>
      <c r="J234" t="s">
        <v>149</v>
      </c>
    </row>
    <row r="235" spans="1:10" ht="22.5" customHeight="1">
      <c r="A235" t="str">
        <f t="shared" si="5"/>
        <v>2017-07-14</v>
      </c>
      <c r="B235" t="str">
        <f>"1930"</f>
        <v>1930</v>
      </c>
      <c r="C235" t="s">
        <v>315</v>
      </c>
      <c r="D235" s="1" t="s">
        <v>317</v>
      </c>
      <c r="E235" t="s">
        <v>18</v>
      </c>
      <c r="G235" s="1" t="s">
        <v>316</v>
      </c>
      <c r="H235">
        <v>2017</v>
      </c>
      <c r="I235" t="s">
        <v>15</v>
      </c>
      <c r="J235" t="s">
        <v>123</v>
      </c>
    </row>
    <row r="236" spans="1:10" ht="30">
      <c r="A236" t="str">
        <f t="shared" si="5"/>
        <v>2017-07-14</v>
      </c>
      <c r="B236" t="str">
        <f>"1945"</f>
        <v>1945</v>
      </c>
      <c r="C236" t="s">
        <v>318</v>
      </c>
      <c r="D236" s="1" t="s">
        <v>14</v>
      </c>
      <c r="G236" s="1" t="s">
        <v>405</v>
      </c>
      <c r="H236">
        <v>2009</v>
      </c>
      <c r="I236" t="s">
        <v>21</v>
      </c>
      <c r="J236" t="s">
        <v>74</v>
      </c>
    </row>
    <row r="237" spans="1:10" ht="30">
      <c r="A237" t="str">
        <f t="shared" si="5"/>
        <v>2017-07-14</v>
      </c>
      <c r="B237" t="str">
        <f>"2045"</f>
        <v>2045</v>
      </c>
      <c r="C237" t="s">
        <v>319</v>
      </c>
      <c r="E237" t="s">
        <v>18</v>
      </c>
      <c r="G237" s="1" t="s">
        <v>320</v>
      </c>
      <c r="H237">
        <v>2013</v>
      </c>
      <c r="I237" t="s">
        <v>15</v>
      </c>
      <c r="J237" t="s">
        <v>321</v>
      </c>
    </row>
    <row r="238" spans="1:10" ht="30">
      <c r="A238" t="str">
        <f t="shared" si="5"/>
        <v>2017-07-14</v>
      </c>
      <c r="B238" t="str">
        <f>"2100"</f>
        <v>2100</v>
      </c>
      <c r="C238" t="s">
        <v>80</v>
      </c>
      <c r="E238" t="s">
        <v>59</v>
      </c>
      <c r="G238" s="1" t="s">
        <v>81</v>
      </c>
      <c r="H238">
        <v>2017</v>
      </c>
      <c r="I238" t="s">
        <v>15</v>
      </c>
      <c r="J238" t="s">
        <v>79</v>
      </c>
    </row>
    <row r="239" spans="1:10" ht="45">
      <c r="A239" t="str">
        <f t="shared" si="5"/>
        <v>2017-07-14</v>
      </c>
      <c r="B239" t="str">
        <f>"2130"</f>
        <v>2130</v>
      </c>
      <c r="C239" t="s">
        <v>322</v>
      </c>
      <c r="D239" s="1" t="s">
        <v>324</v>
      </c>
      <c r="E239" t="s">
        <v>18</v>
      </c>
      <c r="G239" s="1" t="s">
        <v>323</v>
      </c>
      <c r="H239">
        <v>2010</v>
      </c>
      <c r="I239" t="s">
        <v>245</v>
      </c>
      <c r="J239" t="s">
        <v>79</v>
      </c>
    </row>
    <row r="240" spans="1:10" ht="45">
      <c r="A240" t="str">
        <f t="shared" si="5"/>
        <v>2017-07-14</v>
      </c>
      <c r="B240" t="str">
        <f>"2200"</f>
        <v>2200</v>
      </c>
      <c r="C240" t="s">
        <v>322</v>
      </c>
      <c r="D240" s="1" t="s">
        <v>325</v>
      </c>
      <c r="E240" t="s">
        <v>18</v>
      </c>
      <c r="G240" s="1" t="s">
        <v>323</v>
      </c>
      <c r="H240">
        <v>2010</v>
      </c>
      <c r="I240" t="s">
        <v>245</v>
      </c>
      <c r="J240" t="s">
        <v>36</v>
      </c>
    </row>
    <row r="241" spans="1:10" ht="15">
      <c r="A241" t="str">
        <f t="shared" si="5"/>
        <v>2017-07-14</v>
      </c>
      <c r="B241" t="str">
        <f>"2230"</f>
        <v>2230</v>
      </c>
      <c r="C241" t="s">
        <v>326</v>
      </c>
      <c r="D241" s="1" t="s">
        <v>328</v>
      </c>
      <c r="E241" t="s">
        <v>18</v>
      </c>
      <c r="G241" s="1" t="s">
        <v>327</v>
      </c>
      <c r="H241">
        <v>0</v>
      </c>
      <c r="I241" t="s">
        <v>15</v>
      </c>
      <c r="J241" t="s">
        <v>242</v>
      </c>
    </row>
    <row r="242" spans="1:10" ht="30">
      <c r="A242" t="str">
        <f t="shared" si="5"/>
        <v>2017-07-14</v>
      </c>
      <c r="B242" t="str">
        <f>"2330"</f>
        <v>2330</v>
      </c>
      <c r="C242" t="s">
        <v>329</v>
      </c>
      <c r="D242" s="1" t="s">
        <v>331</v>
      </c>
      <c r="E242" t="s">
        <v>18</v>
      </c>
      <c r="G242" s="1" t="s">
        <v>330</v>
      </c>
      <c r="H242">
        <v>0</v>
      </c>
      <c r="I242" t="s">
        <v>15</v>
      </c>
      <c r="J242" t="s">
        <v>36</v>
      </c>
    </row>
    <row r="243" spans="1:10" ht="30">
      <c r="A243" t="str">
        <f aca="true" t="shared" si="6" ref="A243:A281">"2017-07-15"</f>
        <v>2017-07-15</v>
      </c>
      <c r="B243" t="str">
        <f>"0000"</f>
        <v>0000</v>
      </c>
      <c r="C243" t="s">
        <v>10</v>
      </c>
      <c r="E243" t="s">
        <v>11</v>
      </c>
      <c r="G243" s="1" t="s">
        <v>13</v>
      </c>
      <c r="H243">
        <v>2012</v>
      </c>
      <c r="I243" t="s">
        <v>15</v>
      </c>
      <c r="J243" t="s">
        <v>74</v>
      </c>
    </row>
    <row r="244" spans="1:10" ht="30">
      <c r="A244" t="str">
        <f t="shared" si="6"/>
        <v>2017-07-15</v>
      </c>
      <c r="B244" t="str">
        <f>"0100"</f>
        <v>0100</v>
      </c>
      <c r="C244" t="s">
        <v>10</v>
      </c>
      <c r="E244" t="s">
        <v>11</v>
      </c>
      <c r="G244" s="1" t="s">
        <v>13</v>
      </c>
      <c r="H244">
        <v>2012</v>
      </c>
      <c r="I244" t="s">
        <v>15</v>
      </c>
      <c r="J244" t="s">
        <v>74</v>
      </c>
    </row>
    <row r="245" spans="1:10" ht="30">
      <c r="A245" t="str">
        <f t="shared" si="6"/>
        <v>2017-07-15</v>
      </c>
      <c r="B245" t="str">
        <f>"0200"</f>
        <v>0200</v>
      </c>
      <c r="C245" t="s">
        <v>10</v>
      </c>
      <c r="E245" t="s">
        <v>11</v>
      </c>
      <c r="G245" s="1" t="s">
        <v>13</v>
      </c>
      <c r="H245">
        <v>2012</v>
      </c>
      <c r="I245" t="s">
        <v>15</v>
      </c>
      <c r="J245" t="s">
        <v>74</v>
      </c>
    </row>
    <row r="246" spans="1:10" ht="30">
      <c r="A246" t="str">
        <f t="shared" si="6"/>
        <v>2017-07-15</v>
      </c>
      <c r="B246" t="str">
        <f>"0300"</f>
        <v>0300</v>
      </c>
      <c r="C246" t="s">
        <v>10</v>
      </c>
      <c r="E246" t="s">
        <v>11</v>
      </c>
      <c r="G246" s="1" t="s">
        <v>13</v>
      </c>
      <c r="H246">
        <v>2012</v>
      </c>
      <c r="I246" t="s">
        <v>15</v>
      </c>
      <c r="J246" t="s">
        <v>74</v>
      </c>
    </row>
    <row r="247" spans="1:10" ht="30">
      <c r="A247" t="str">
        <f t="shared" si="6"/>
        <v>2017-07-15</v>
      </c>
      <c r="B247" t="str">
        <f>"0400"</f>
        <v>0400</v>
      </c>
      <c r="C247" t="s">
        <v>10</v>
      </c>
      <c r="E247" t="s">
        <v>11</v>
      </c>
      <c r="G247" s="1" t="s">
        <v>13</v>
      </c>
      <c r="H247">
        <v>2012</v>
      </c>
      <c r="I247" t="s">
        <v>15</v>
      </c>
      <c r="J247" t="s">
        <v>74</v>
      </c>
    </row>
    <row r="248" spans="1:10" ht="30">
      <c r="A248" t="str">
        <f t="shared" si="6"/>
        <v>2017-07-15</v>
      </c>
      <c r="B248" t="str">
        <f>"0500"</f>
        <v>0500</v>
      </c>
      <c r="C248" t="s">
        <v>10</v>
      </c>
      <c r="E248" t="s">
        <v>11</v>
      </c>
      <c r="G248" s="1" t="s">
        <v>13</v>
      </c>
      <c r="H248">
        <v>2012</v>
      </c>
      <c r="I248" t="s">
        <v>15</v>
      </c>
      <c r="J248" t="s">
        <v>16</v>
      </c>
    </row>
    <row r="249" spans="1:10" ht="30">
      <c r="A249" t="str">
        <f t="shared" si="6"/>
        <v>2017-07-15</v>
      </c>
      <c r="B249" t="str">
        <f>"0600"</f>
        <v>0600</v>
      </c>
      <c r="C249" t="s">
        <v>17</v>
      </c>
      <c r="D249" s="1" t="s">
        <v>332</v>
      </c>
      <c r="E249" t="s">
        <v>18</v>
      </c>
      <c r="G249" s="1" t="s">
        <v>19</v>
      </c>
      <c r="H249">
        <v>2002</v>
      </c>
      <c r="I249" t="s">
        <v>21</v>
      </c>
      <c r="J249" t="s">
        <v>22</v>
      </c>
    </row>
    <row r="250" spans="1:10" ht="30">
      <c r="A250" t="str">
        <f t="shared" si="6"/>
        <v>2017-07-15</v>
      </c>
      <c r="B250" t="str">
        <f>"0615"</f>
        <v>0615</v>
      </c>
      <c r="C250" t="s">
        <v>17</v>
      </c>
      <c r="D250" s="1" t="s">
        <v>333</v>
      </c>
      <c r="E250" t="s">
        <v>18</v>
      </c>
      <c r="G250" s="1" t="s">
        <v>19</v>
      </c>
      <c r="H250">
        <v>2002</v>
      </c>
      <c r="I250" t="s">
        <v>21</v>
      </c>
      <c r="J250" t="s">
        <v>24</v>
      </c>
    </row>
    <row r="251" spans="1:10" ht="15">
      <c r="A251" t="str">
        <f t="shared" si="6"/>
        <v>2017-07-15</v>
      </c>
      <c r="B251" t="str">
        <f>"0630"</f>
        <v>0630</v>
      </c>
      <c r="C251" t="s">
        <v>25</v>
      </c>
      <c r="D251" s="1" t="s">
        <v>334</v>
      </c>
      <c r="E251" t="s">
        <v>18</v>
      </c>
      <c r="G251" s="1" t="s">
        <v>26</v>
      </c>
      <c r="H251">
        <v>2015</v>
      </c>
      <c r="I251" t="s">
        <v>15</v>
      </c>
      <c r="J251" t="s">
        <v>28</v>
      </c>
    </row>
    <row r="252" spans="1:10" ht="45">
      <c r="A252" t="str">
        <f t="shared" si="6"/>
        <v>2017-07-15</v>
      </c>
      <c r="B252" t="str">
        <f>"0700"</f>
        <v>0700</v>
      </c>
      <c r="C252" t="s">
        <v>29</v>
      </c>
      <c r="D252" s="1" t="s">
        <v>401</v>
      </c>
      <c r="E252" t="s">
        <v>18</v>
      </c>
      <c r="G252" s="1" t="s">
        <v>30</v>
      </c>
      <c r="H252">
        <v>2005</v>
      </c>
      <c r="I252" t="s">
        <v>21</v>
      </c>
      <c r="J252" t="s">
        <v>32</v>
      </c>
    </row>
    <row r="253" spans="1:10" ht="45">
      <c r="A253" t="str">
        <f t="shared" si="6"/>
        <v>2017-07-15</v>
      </c>
      <c r="B253" t="str">
        <f>"0730"</f>
        <v>0730</v>
      </c>
      <c r="C253" t="s">
        <v>335</v>
      </c>
      <c r="D253" s="1" t="s">
        <v>337</v>
      </c>
      <c r="E253" t="s">
        <v>18</v>
      </c>
      <c r="G253" s="1" t="s">
        <v>336</v>
      </c>
      <c r="H253">
        <v>0</v>
      </c>
      <c r="I253" t="s">
        <v>15</v>
      </c>
      <c r="J253" t="s">
        <v>57</v>
      </c>
    </row>
    <row r="254" spans="1:10" ht="15">
      <c r="A254" t="str">
        <f t="shared" si="6"/>
        <v>2017-07-15</v>
      </c>
      <c r="B254" t="str">
        <f>"0800"</f>
        <v>0800</v>
      </c>
      <c r="C254" t="s">
        <v>338</v>
      </c>
      <c r="D254" s="1" t="s">
        <v>340</v>
      </c>
      <c r="E254" t="s">
        <v>18</v>
      </c>
      <c r="G254" s="1" t="s">
        <v>339</v>
      </c>
      <c r="H254">
        <v>2009</v>
      </c>
      <c r="I254" t="s">
        <v>15</v>
      </c>
      <c r="J254" t="s">
        <v>57</v>
      </c>
    </row>
    <row r="255" spans="1:10" ht="30">
      <c r="A255" t="str">
        <f t="shared" si="6"/>
        <v>2017-07-15</v>
      </c>
      <c r="B255" t="str">
        <f>"0830"</f>
        <v>0830</v>
      </c>
      <c r="C255" t="s">
        <v>341</v>
      </c>
      <c r="E255" t="s">
        <v>18</v>
      </c>
      <c r="G255" s="1" t="s">
        <v>342</v>
      </c>
      <c r="H255">
        <v>2010</v>
      </c>
      <c r="I255" t="s">
        <v>21</v>
      </c>
      <c r="J255" t="s">
        <v>32</v>
      </c>
    </row>
    <row r="256" spans="1:10" ht="30">
      <c r="A256" t="str">
        <f t="shared" si="6"/>
        <v>2017-07-15</v>
      </c>
      <c r="B256" t="str">
        <f>"0900"</f>
        <v>0900</v>
      </c>
      <c r="C256" t="s">
        <v>402</v>
      </c>
      <c r="E256" t="s">
        <v>11</v>
      </c>
      <c r="G256" s="1" t="s">
        <v>343</v>
      </c>
      <c r="H256">
        <v>2009</v>
      </c>
      <c r="I256" t="s">
        <v>21</v>
      </c>
      <c r="J256" t="s">
        <v>47</v>
      </c>
    </row>
    <row r="257" spans="1:10" ht="30">
      <c r="A257" t="str">
        <f t="shared" si="6"/>
        <v>2017-07-15</v>
      </c>
      <c r="B257" t="str">
        <f>"0915"</f>
        <v>0915</v>
      </c>
      <c r="C257" t="s">
        <v>17</v>
      </c>
      <c r="E257" t="s">
        <v>11</v>
      </c>
      <c r="G257" s="1" t="s">
        <v>344</v>
      </c>
      <c r="H257">
        <v>2009</v>
      </c>
      <c r="I257" t="s">
        <v>21</v>
      </c>
      <c r="J257" t="s">
        <v>47</v>
      </c>
    </row>
    <row r="258" spans="1:10" ht="30">
      <c r="A258" t="str">
        <f t="shared" si="6"/>
        <v>2017-07-15</v>
      </c>
      <c r="B258" t="str">
        <f>"0930"</f>
        <v>0930</v>
      </c>
      <c r="C258" t="s">
        <v>345</v>
      </c>
      <c r="E258" t="s">
        <v>18</v>
      </c>
      <c r="G258" s="1" t="s">
        <v>346</v>
      </c>
      <c r="H258">
        <v>0</v>
      </c>
      <c r="I258" t="s">
        <v>347</v>
      </c>
      <c r="J258" t="s">
        <v>22</v>
      </c>
    </row>
    <row r="259" spans="1:10" ht="30">
      <c r="A259" t="str">
        <f t="shared" si="6"/>
        <v>2017-07-15</v>
      </c>
      <c r="B259" t="str">
        <f>"0945"</f>
        <v>0945</v>
      </c>
      <c r="C259" t="s">
        <v>345</v>
      </c>
      <c r="E259" t="s">
        <v>18</v>
      </c>
      <c r="G259" s="1" t="s">
        <v>346</v>
      </c>
      <c r="H259">
        <v>0</v>
      </c>
      <c r="I259" t="s">
        <v>347</v>
      </c>
      <c r="J259" t="s">
        <v>22</v>
      </c>
    </row>
    <row r="260" spans="1:10" ht="30">
      <c r="A260" t="str">
        <f t="shared" si="6"/>
        <v>2017-07-15</v>
      </c>
      <c r="B260" t="str">
        <f>"1000"</f>
        <v>1000</v>
      </c>
      <c r="C260" t="s">
        <v>80</v>
      </c>
      <c r="E260" t="s">
        <v>59</v>
      </c>
      <c r="G260" s="1" t="s">
        <v>81</v>
      </c>
      <c r="H260">
        <v>2017</v>
      </c>
      <c r="I260" t="s">
        <v>15</v>
      </c>
      <c r="J260" t="s">
        <v>79</v>
      </c>
    </row>
    <row r="261" spans="1:10" ht="30">
      <c r="A261" t="str">
        <f t="shared" si="6"/>
        <v>2017-07-15</v>
      </c>
      <c r="B261" t="str">
        <f>"1030"</f>
        <v>1030</v>
      </c>
      <c r="C261" t="s">
        <v>281</v>
      </c>
      <c r="E261" t="s">
        <v>59</v>
      </c>
      <c r="G261" s="1" t="s">
        <v>282</v>
      </c>
      <c r="H261">
        <v>2017</v>
      </c>
      <c r="I261" t="s">
        <v>15</v>
      </c>
      <c r="J261" t="s">
        <v>283</v>
      </c>
    </row>
    <row r="262" spans="1:10" ht="45">
      <c r="A262" t="str">
        <f t="shared" si="6"/>
        <v>2017-07-15</v>
      </c>
      <c r="B262" t="str">
        <f>"1200"</f>
        <v>1200</v>
      </c>
      <c r="C262" t="s">
        <v>322</v>
      </c>
      <c r="D262" s="1" t="s">
        <v>324</v>
      </c>
      <c r="E262" t="s">
        <v>18</v>
      </c>
      <c r="G262" s="1" t="s">
        <v>323</v>
      </c>
      <c r="H262">
        <v>2010</v>
      </c>
      <c r="I262" t="s">
        <v>245</v>
      </c>
      <c r="J262" t="s">
        <v>79</v>
      </c>
    </row>
    <row r="263" spans="1:10" ht="45">
      <c r="A263" t="str">
        <f t="shared" si="6"/>
        <v>2017-07-15</v>
      </c>
      <c r="B263" t="str">
        <f>"1230"</f>
        <v>1230</v>
      </c>
      <c r="C263" t="s">
        <v>322</v>
      </c>
      <c r="D263" s="1" t="s">
        <v>325</v>
      </c>
      <c r="E263" t="s">
        <v>18</v>
      </c>
      <c r="G263" s="1" t="s">
        <v>323</v>
      </c>
      <c r="H263">
        <v>2010</v>
      </c>
      <c r="I263" t="s">
        <v>245</v>
      </c>
      <c r="J263" t="s">
        <v>36</v>
      </c>
    </row>
    <row r="264" spans="1:10" ht="30">
      <c r="A264" t="str">
        <f t="shared" si="6"/>
        <v>2017-07-15</v>
      </c>
      <c r="B264" t="str">
        <f>"1300"</f>
        <v>1300</v>
      </c>
      <c r="C264" t="s">
        <v>318</v>
      </c>
      <c r="D264" s="1" t="s">
        <v>14</v>
      </c>
      <c r="G264" s="1" t="s">
        <v>405</v>
      </c>
      <c r="H264">
        <v>2009</v>
      </c>
      <c r="I264" t="s">
        <v>21</v>
      </c>
      <c r="J264" t="s">
        <v>74</v>
      </c>
    </row>
    <row r="265" spans="1:10" ht="30">
      <c r="A265" t="str">
        <f t="shared" si="6"/>
        <v>2017-07-15</v>
      </c>
      <c r="B265" t="str">
        <f>"1400"</f>
        <v>1400</v>
      </c>
      <c r="C265" t="s">
        <v>319</v>
      </c>
      <c r="E265" t="s">
        <v>18</v>
      </c>
      <c r="G265" s="1" t="s">
        <v>320</v>
      </c>
      <c r="H265">
        <v>2013</v>
      </c>
      <c r="I265" t="s">
        <v>15</v>
      </c>
      <c r="J265" t="s">
        <v>321</v>
      </c>
    </row>
    <row r="266" spans="1:10" ht="45">
      <c r="A266" t="str">
        <f t="shared" si="6"/>
        <v>2017-07-15</v>
      </c>
      <c r="B266" t="str">
        <f>"1420"</f>
        <v>1420</v>
      </c>
      <c r="C266" t="s">
        <v>142</v>
      </c>
      <c r="D266" s="1" t="s">
        <v>348</v>
      </c>
      <c r="E266" t="s">
        <v>18</v>
      </c>
      <c r="G266" s="1" t="s">
        <v>143</v>
      </c>
      <c r="H266">
        <v>0</v>
      </c>
      <c r="I266" t="s">
        <v>15</v>
      </c>
      <c r="J266" t="s">
        <v>263</v>
      </c>
    </row>
    <row r="267" spans="1:10" ht="30">
      <c r="A267" t="str">
        <f t="shared" si="6"/>
        <v>2017-07-15</v>
      </c>
      <c r="B267" t="str">
        <f>"1430"</f>
        <v>1430</v>
      </c>
      <c r="C267" t="s">
        <v>133</v>
      </c>
      <c r="D267" s="1" t="s">
        <v>307</v>
      </c>
      <c r="E267" t="s">
        <v>11</v>
      </c>
      <c r="G267" s="1" t="s">
        <v>306</v>
      </c>
      <c r="H267">
        <v>2016</v>
      </c>
      <c r="I267" t="s">
        <v>15</v>
      </c>
      <c r="J267" t="s">
        <v>22</v>
      </c>
    </row>
    <row r="268" spans="1:10" ht="30">
      <c r="A268" t="str">
        <f t="shared" si="6"/>
        <v>2017-07-15</v>
      </c>
      <c r="B268" t="str">
        <f>"1445"</f>
        <v>1445</v>
      </c>
      <c r="C268" t="s">
        <v>133</v>
      </c>
      <c r="D268" s="1" t="s">
        <v>309</v>
      </c>
      <c r="E268" t="s">
        <v>11</v>
      </c>
      <c r="G268" s="1" t="s">
        <v>308</v>
      </c>
      <c r="H268">
        <v>2016</v>
      </c>
      <c r="I268" t="s">
        <v>15</v>
      </c>
      <c r="J268" t="s">
        <v>47</v>
      </c>
    </row>
    <row r="269" spans="1:10" ht="15">
      <c r="A269" t="str">
        <f t="shared" si="6"/>
        <v>2017-07-15</v>
      </c>
      <c r="B269" t="str">
        <f>"1500"</f>
        <v>1500</v>
      </c>
      <c r="C269" t="s">
        <v>326</v>
      </c>
      <c r="D269" s="1" t="s">
        <v>328</v>
      </c>
      <c r="E269" t="s">
        <v>18</v>
      </c>
      <c r="G269" s="1" t="s">
        <v>327</v>
      </c>
      <c r="H269">
        <v>0</v>
      </c>
      <c r="I269" t="s">
        <v>15</v>
      </c>
      <c r="J269" t="s">
        <v>242</v>
      </c>
    </row>
    <row r="270" spans="1:10" ht="30">
      <c r="A270" t="str">
        <f t="shared" si="6"/>
        <v>2017-07-15</v>
      </c>
      <c r="B270" t="str">
        <f>"1600"</f>
        <v>1600</v>
      </c>
      <c r="C270" t="s">
        <v>205</v>
      </c>
      <c r="D270" s="1" t="s">
        <v>310</v>
      </c>
      <c r="E270" t="s">
        <v>18</v>
      </c>
      <c r="G270" s="1" t="s">
        <v>206</v>
      </c>
      <c r="H270">
        <v>0</v>
      </c>
      <c r="I270" t="s">
        <v>21</v>
      </c>
      <c r="J270" t="s">
        <v>32</v>
      </c>
    </row>
    <row r="271" spans="1:10" ht="45">
      <c r="A271" t="str">
        <f t="shared" si="6"/>
        <v>2017-07-15</v>
      </c>
      <c r="B271" t="str">
        <f>"1630"</f>
        <v>1630</v>
      </c>
      <c r="C271" t="s">
        <v>349</v>
      </c>
      <c r="E271" t="s">
        <v>18</v>
      </c>
      <c r="G271" s="1" t="s">
        <v>350</v>
      </c>
      <c r="H271">
        <v>2015</v>
      </c>
      <c r="I271" t="s">
        <v>15</v>
      </c>
      <c r="J271" t="s">
        <v>108</v>
      </c>
    </row>
    <row r="272" spans="1:10" ht="30">
      <c r="A272" t="str">
        <f t="shared" si="6"/>
        <v>2017-07-15</v>
      </c>
      <c r="B272" t="str">
        <f>"1700"</f>
        <v>1700</v>
      </c>
      <c r="C272" t="s">
        <v>351</v>
      </c>
      <c r="D272" s="1" t="s">
        <v>353</v>
      </c>
      <c r="E272" t="s">
        <v>18</v>
      </c>
      <c r="G272" s="1" t="s">
        <v>352</v>
      </c>
      <c r="H272">
        <v>2014</v>
      </c>
      <c r="I272" t="s">
        <v>15</v>
      </c>
      <c r="J272" t="s">
        <v>89</v>
      </c>
    </row>
    <row r="273" spans="1:10" ht="30">
      <c r="A273" t="str">
        <f t="shared" si="6"/>
        <v>2017-07-15</v>
      </c>
      <c r="B273" t="str">
        <f>"1800"</f>
        <v>1800</v>
      </c>
      <c r="C273" t="s">
        <v>54</v>
      </c>
      <c r="G273" s="1" t="s">
        <v>55</v>
      </c>
      <c r="H273">
        <v>2017</v>
      </c>
      <c r="I273" t="s">
        <v>56</v>
      </c>
      <c r="J273" t="s">
        <v>57</v>
      </c>
    </row>
    <row r="274" spans="1:10" ht="45">
      <c r="A274" t="str">
        <f t="shared" si="6"/>
        <v>2017-07-15</v>
      </c>
      <c r="B274" t="str">
        <f>"1830"</f>
        <v>1830</v>
      </c>
      <c r="C274" t="s">
        <v>63</v>
      </c>
      <c r="D274" s="1" t="s">
        <v>355</v>
      </c>
      <c r="E274" t="s">
        <v>18</v>
      </c>
      <c r="G274" s="1" t="s">
        <v>354</v>
      </c>
      <c r="H274">
        <v>2013</v>
      </c>
      <c r="I274" t="s">
        <v>15</v>
      </c>
      <c r="J274" t="s">
        <v>79</v>
      </c>
    </row>
    <row r="275" spans="1:10" ht="45">
      <c r="A275" t="str">
        <f t="shared" si="6"/>
        <v>2017-07-15</v>
      </c>
      <c r="B275" t="str">
        <f>"1900"</f>
        <v>1900</v>
      </c>
      <c r="C275" t="s">
        <v>63</v>
      </c>
      <c r="D275" s="1" t="s">
        <v>357</v>
      </c>
      <c r="E275" t="s">
        <v>18</v>
      </c>
      <c r="G275" s="1" t="s">
        <v>356</v>
      </c>
      <c r="H275">
        <v>2013</v>
      </c>
      <c r="I275" t="s">
        <v>15</v>
      </c>
      <c r="J275" t="s">
        <v>358</v>
      </c>
    </row>
    <row r="276" spans="1:10" ht="45">
      <c r="A276" t="str">
        <f t="shared" si="6"/>
        <v>2017-07-15</v>
      </c>
      <c r="B276" t="str">
        <f>"1930"</f>
        <v>1930</v>
      </c>
      <c r="C276" t="s">
        <v>239</v>
      </c>
      <c r="E276" t="s">
        <v>11</v>
      </c>
      <c r="G276" s="1" t="s">
        <v>240</v>
      </c>
      <c r="H276">
        <v>2013</v>
      </c>
      <c r="I276" t="s">
        <v>241</v>
      </c>
      <c r="J276" t="s">
        <v>242</v>
      </c>
    </row>
    <row r="277" spans="1:10" ht="30">
      <c r="A277" t="str">
        <f t="shared" si="6"/>
        <v>2017-07-15</v>
      </c>
      <c r="B277" t="str">
        <f>"2030"</f>
        <v>2030</v>
      </c>
      <c r="C277" t="s">
        <v>359</v>
      </c>
      <c r="D277" s="1" t="s">
        <v>403</v>
      </c>
      <c r="E277" t="s">
        <v>91</v>
      </c>
      <c r="F277" t="s">
        <v>360</v>
      </c>
      <c r="G277" s="1" t="s">
        <v>361</v>
      </c>
      <c r="H277">
        <v>2016</v>
      </c>
      <c r="I277" t="s">
        <v>245</v>
      </c>
      <c r="J277" t="s">
        <v>36</v>
      </c>
    </row>
    <row r="278" spans="1:10" ht="30">
      <c r="A278" t="str">
        <f t="shared" si="6"/>
        <v>2017-07-15</v>
      </c>
      <c r="B278" t="str">
        <f>"2100"</f>
        <v>2100</v>
      </c>
      <c r="C278" t="s">
        <v>362</v>
      </c>
      <c r="E278" t="s">
        <v>91</v>
      </c>
      <c r="F278" t="s">
        <v>363</v>
      </c>
      <c r="G278" s="1" t="s">
        <v>364</v>
      </c>
      <c r="H278">
        <v>2013</v>
      </c>
      <c r="I278" t="s">
        <v>245</v>
      </c>
      <c r="J278" t="s">
        <v>365</v>
      </c>
    </row>
    <row r="279" spans="1:10" ht="30">
      <c r="A279" t="str">
        <f t="shared" si="6"/>
        <v>2017-07-15</v>
      </c>
      <c r="B279" t="str">
        <f>"2200"</f>
        <v>2200</v>
      </c>
      <c r="C279" t="s">
        <v>366</v>
      </c>
      <c r="E279" t="s">
        <v>11</v>
      </c>
      <c r="F279" t="s">
        <v>92</v>
      </c>
      <c r="G279" s="1" t="s">
        <v>367</v>
      </c>
      <c r="H279">
        <v>0</v>
      </c>
      <c r="I279" t="s">
        <v>15</v>
      </c>
      <c r="J279" t="s">
        <v>79</v>
      </c>
    </row>
    <row r="280" spans="1:10" ht="30">
      <c r="A280" t="str">
        <f t="shared" si="6"/>
        <v>2017-07-15</v>
      </c>
      <c r="B280" t="str">
        <f>"2230"</f>
        <v>2230</v>
      </c>
      <c r="C280" t="s">
        <v>404</v>
      </c>
      <c r="E280" t="s">
        <v>91</v>
      </c>
      <c r="F280" t="s">
        <v>368</v>
      </c>
      <c r="G280" s="1" t="s">
        <v>369</v>
      </c>
      <c r="H280">
        <v>2015</v>
      </c>
      <c r="I280" t="s">
        <v>21</v>
      </c>
      <c r="J280" t="s">
        <v>32</v>
      </c>
    </row>
    <row r="281" spans="1:10" ht="15">
      <c r="A281" t="str">
        <f t="shared" si="6"/>
        <v>2017-07-15</v>
      </c>
      <c r="B281" t="str">
        <f>"2300"</f>
        <v>2300</v>
      </c>
      <c r="C281" t="s">
        <v>326</v>
      </c>
      <c r="D281" s="1" t="s">
        <v>328</v>
      </c>
      <c r="E281" t="s">
        <v>18</v>
      </c>
      <c r="G281" s="1" t="s">
        <v>327</v>
      </c>
      <c r="H281">
        <v>0</v>
      </c>
      <c r="I281" t="s">
        <v>15</v>
      </c>
      <c r="J281" t="s">
        <v>242</v>
      </c>
    </row>
    <row r="282" spans="1:10" ht="30">
      <c r="A282" t="str">
        <f>"2017-07-16"</f>
        <v>2017-07-16</v>
      </c>
      <c r="B282" t="str">
        <f>"0000"</f>
        <v>0000</v>
      </c>
      <c r="C282" t="s">
        <v>10</v>
      </c>
      <c r="E282" t="s">
        <v>11</v>
      </c>
      <c r="G282" s="1" t="s">
        <v>13</v>
      </c>
      <c r="H282">
        <v>2012</v>
      </c>
      <c r="I282" t="s">
        <v>15</v>
      </c>
      <c r="J282" t="s">
        <v>74</v>
      </c>
    </row>
    <row r="283" spans="1:10" ht="30">
      <c r="A283" t="str">
        <f>"2017-07-16"</f>
        <v>2017-07-16</v>
      </c>
      <c r="B283" t="str">
        <f>"0100"</f>
        <v>0100</v>
      </c>
      <c r="C283" t="s">
        <v>10</v>
      </c>
      <c r="E283" t="s">
        <v>11</v>
      </c>
      <c r="G283" s="1" t="s">
        <v>13</v>
      </c>
      <c r="H283">
        <v>2012</v>
      </c>
      <c r="I283" t="s">
        <v>15</v>
      </c>
      <c r="J283" t="s">
        <v>74</v>
      </c>
    </row>
    <row r="284" spans="1:10" ht="30">
      <c r="A284" t="str">
        <f>"2017-07-16"</f>
        <v>2017-07-16</v>
      </c>
      <c r="B284" t="str">
        <f>"0200"</f>
        <v>0200</v>
      </c>
      <c r="C284" t="s">
        <v>10</v>
      </c>
      <c r="E284" t="s">
        <v>11</v>
      </c>
      <c r="G284" s="1" t="s">
        <v>13</v>
      </c>
      <c r="H284">
        <v>2012</v>
      </c>
      <c r="I284" t="s">
        <v>15</v>
      </c>
      <c r="J284" t="s">
        <v>74</v>
      </c>
    </row>
    <row r="285" spans="1:10" ht="30">
      <c r="A285" t="str">
        <f>"2017-07-16"</f>
        <v>2017-07-16</v>
      </c>
      <c r="B285" t="str">
        <f>"0300"</f>
        <v>0300</v>
      </c>
      <c r="C285" t="s">
        <v>10</v>
      </c>
      <c r="E285" t="s">
        <v>11</v>
      </c>
      <c r="G285" s="1" t="s">
        <v>13</v>
      </c>
      <c r="H285">
        <v>2012</v>
      </c>
      <c r="I285" t="s">
        <v>15</v>
      </c>
      <c r="J285" t="s">
        <v>74</v>
      </c>
    </row>
    <row r="286" spans="1:10" ht="30">
      <c r="A286" t="str">
        <f>"2017-07-16"</f>
        <v>2017-07-16</v>
      </c>
      <c r="B286" t="str">
        <f>"0400"</f>
        <v>0400</v>
      </c>
      <c r="C286" t="s">
        <v>10</v>
      </c>
      <c r="E286" t="s">
        <v>11</v>
      </c>
      <c r="G286" s="1" t="s">
        <v>13</v>
      </c>
      <c r="H286">
        <v>2012</v>
      </c>
      <c r="I286" t="s">
        <v>15</v>
      </c>
      <c r="J286" t="s">
        <v>74</v>
      </c>
    </row>
  </sheetData>
  <sheetProtection/>
  <printOptions/>
  <pageMargins left="0.75" right="0.75" top="1" bottom="1"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Cook</dc:creator>
  <cp:keywords/>
  <dc:description/>
  <cp:lastModifiedBy>Microsoft Office User</cp:lastModifiedBy>
  <dcterms:created xsi:type="dcterms:W3CDTF">2017-06-02T03:29:12Z</dcterms:created>
  <dcterms:modified xsi:type="dcterms:W3CDTF">2017-07-02T06:10:16Z</dcterms:modified>
  <cp:category/>
  <cp:version/>
  <cp:contentType/>
  <cp:contentStatus/>
</cp:coreProperties>
</file>