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3395" windowHeight="10290" activeTab="0"/>
  </bookViews>
  <sheets>
    <sheet name=" NITV_EPG_Rpt607623" sheetId="1" r:id="rId1"/>
  </sheets>
  <definedNames/>
  <calcPr fullCalcOnLoad="1"/>
</workbook>
</file>

<file path=xl/sharedStrings.xml><?xml version="1.0" encoding="utf-8"?>
<sst xmlns="http://schemas.openxmlformats.org/spreadsheetml/2006/main" count="1546" uniqueCount="343">
  <si>
    <t>Date</t>
  </si>
  <si>
    <t>Start Time</t>
  </si>
  <si>
    <t>Title</t>
  </si>
  <si>
    <t>Classification</t>
  </si>
  <si>
    <t>Consumer Advice</t>
  </si>
  <si>
    <t>Digital Epg Synpopsis</t>
  </si>
  <si>
    <t>Episode Title</t>
  </si>
  <si>
    <t>Language</t>
  </si>
  <si>
    <t>Country of Origin</t>
  </si>
  <si>
    <t>Nominal Length</t>
  </si>
  <si>
    <t>Volumz</t>
  </si>
  <si>
    <t>PG</t>
  </si>
  <si>
    <t xml:space="preserve">a l </t>
  </si>
  <si>
    <t>Hosted by Alec Doomadgee, Volumz brings you music and interviews highlighting the best of the Australian Indigenous music scene.</t>
  </si>
  <si>
    <t xml:space="preserve"> </t>
  </si>
  <si>
    <t>ENGLISH</t>
  </si>
  <si>
    <t>AUSTRALIA</t>
  </si>
  <si>
    <t>55mins</t>
  </si>
  <si>
    <t>Welcome To Wapos Bay</t>
  </si>
  <si>
    <t>G</t>
  </si>
  <si>
    <t>The kids of Wapos Bay love adventure and their playground is a vast area that's been home to their Cree ancestors for millennia. As they explore the world around them, they learn respect &amp; cooperation</t>
  </si>
  <si>
    <t>Time For Pride, A</t>
  </si>
  <si>
    <t>CANADA</t>
  </si>
  <si>
    <t>23mins</t>
  </si>
  <si>
    <t>Waabiny Time</t>
  </si>
  <si>
    <t>Noongar people have been solid tool makers for a long, long time. Karli, the boomerang and kitj, the spear are very useful tools.</t>
  </si>
  <si>
    <t>Traditional Tools</t>
  </si>
  <si>
    <t>26mins</t>
  </si>
  <si>
    <t>Move It Mob Style</t>
  </si>
  <si>
    <t>We're here to get you moving and keeping fit and healthy. So get your mum, dad, brothers, sisters, aunties and uncles wherever you are to come and Move it Mob Style!</t>
  </si>
  <si>
    <t>22mins</t>
  </si>
  <si>
    <t>Bizou</t>
  </si>
  <si>
    <t>A lively, animated pre-school series that explores the wonderful world of animals through the eyes of a cheerful little Aboriginal princess named Bizou.</t>
  </si>
  <si>
    <t>21mins</t>
  </si>
  <si>
    <t>Mugu Kids</t>
  </si>
  <si>
    <t>Look, listen, learn and dance with Mugu Kids host Jub. Families are important and Aunty Lorraine Williams from the Larrakia Nation teaches her kids some language words for family members.</t>
  </si>
  <si>
    <t>Go Lingo</t>
  </si>
  <si>
    <t>A high energy game show packed with fun and challenges as students aged between 11-12 play a variety of hi-tech games using the latest in touch screen technology. Host Alanah Ahmat.</t>
  </si>
  <si>
    <t>24mins</t>
  </si>
  <si>
    <t>Bushwhacked</t>
  </si>
  <si>
    <t>In this reverse episode, Kayne challenges Brandon to help save animals that live in the city or get into a spot of bother living alongside humans.</t>
  </si>
  <si>
    <t>Melbourne</t>
  </si>
  <si>
    <t>UEFA Europa League Final</t>
  </si>
  <si>
    <t>Live coverage from the 2014-2015 Europa League Final. Teams TBA. #sbsucl</t>
  </si>
  <si>
    <t>SWITZERLAND</t>
  </si>
  <si>
    <t>90mins</t>
  </si>
  <si>
    <t>Nitv News Week In Review</t>
  </si>
  <si>
    <t>NC</t>
  </si>
  <si>
    <t>NITV National News features the rich diversity of contemporary life within Aboriginal and Torres Strait Islander communities, broadening and redefining the news and current affairs landscape.</t>
  </si>
  <si>
    <t>25mins</t>
  </si>
  <si>
    <t xml:space="preserve">NITV On The Road: Saltwater Freshwater </t>
  </si>
  <si>
    <t>Kevin Starkey: Kevin Starkey singer songwriter talks about the importance of keeping culture alive through songwriting and music. Featuring performances with his four piece collective of musicians.</t>
  </si>
  <si>
    <t>Kev Starkey</t>
  </si>
  <si>
    <t>49mins</t>
  </si>
  <si>
    <t>Fusion With Casey Donovan</t>
  </si>
  <si>
    <t>"Fusion" is a prime time music program designed for audiences in their late teens and young adults with the added advantage of being of interest to music lovers of all ages.</t>
  </si>
  <si>
    <t>52mins</t>
  </si>
  <si>
    <t>Unearthed</t>
  </si>
  <si>
    <t>Jade Jackson dreams of being an entrepreneur and since beginning work at the Waradah Aboriginal Centre, she is starting to believe she can achieve anything.</t>
  </si>
  <si>
    <t>Jade Jackson</t>
  </si>
  <si>
    <t>14mins</t>
  </si>
  <si>
    <t>Queensland Murri Carnival 2014</t>
  </si>
  <si>
    <t>Grassroots rugby league at its best at the Queensland Murri Carnival from Redcliffe, QLD</t>
  </si>
  <si>
    <t>63mins</t>
  </si>
  <si>
    <t>44th Annual Koori Knockout 2014</t>
  </si>
  <si>
    <t>Grassroots rugby league at its best at the 44th Annual Koori Knockout from Raymond Terace, NSW.</t>
  </si>
  <si>
    <t>43mins</t>
  </si>
  <si>
    <t>Custodians</t>
  </si>
  <si>
    <t>Jason Brown is a Darriebrllum elder from the Bundaberg region in Queensland. He lives on Patty Island just outside the city and shows us his tribe's boundaries and some carved rocks.</t>
  </si>
  <si>
    <t>Darriebrillum - Bundaberg</t>
  </si>
  <si>
    <t>5mins</t>
  </si>
  <si>
    <t>The Black Olive</t>
  </si>
  <si>
    <t>Mark Olive, a.k.a. The Black Olive, uses traditional, native Australian ingredients to give popular and contemporary recipes an indigenous overhaul.</t>
  </si>
  <si>
    <t>Fruit Smoothie</t>
  </si>
  <si>
    <t>3mins</t>
  </si>
  <si>
    <t>Te Kaea</t>
  </si>
  <si>
    <t>When it happens in the Maori world, you'll hear about it on Te Kaea first. This is Maori Television's flagship news program's week in review, featuring local, national and international stories.</t>
  </si>
  <si>
    <t>NEW ZEALAND</t>
  </si>
  <si>
    <t>Awaken</t>
  </si>
  <si>
    <t>Awaken asks what freedom means during a time where Indigenous Australia is facing forced community closures and 500 million dollars of cuts to government services.</t>
  </si>
  <si>
    <t>Freedom Not Frustration</t>
  </si>
  <si>
    <t>54mins</t>
  </si>
  <si>
    <t>The Long Walk: 10 Years</t>
  </si>
  <si>
    <t>A look back at Essendon AFL great Michael Long's 2004 walk from Melbourne to Canberra seeking an audience with Prime Minister John Howard to discuss the plight of Australia's Indigenous peoples.</t>
  </si>
  <si>
    <t>From The Western Frontier</t>
  </si>
  <si>
    <t>In 1947 Sue Gordon AM was taken from her mother under the auspices of the Native Act; she grew up thinking that she was an orphan until one fateful day thirty years later when her family found her.</t>
  </si>
  <si>
    <t>My Three Families</t>
  </si>
  <si>
    <t>Deerskins, The</t>
  </si>
  <si>
    <t>After moving into the 'bunker' the Deerskins are kept awake half the night by their wacky new neighbours, the Mushburgers, an oddball family 52 cards short of a full deck.</t>
  </si>
  <si>
    <t>Meet The Mushburgers</t>
  </si>
  <si>
    <t>After the sudden passing of his mother, part time wrestler Neil Coyne AKA 'N.C Viper' gives up on his passion and spirals into a fog of depression and alcoholism.</t>
  </si>
  <si>
    <t>Fighter</t>
  </si>
  <si>
    <t>27mins</t>
  </si>
  <si>
    <t>Loner, The</t>
  </si>
  <si>
    <t>M</t>
  </si>
  <si>
    <t xml:space="preserve">l </t>
  </si>
  <si>
    <t xml:space="preserve"> A documentary on the lost album recording of Uncle Vic Simms in the 1960's from Bathurst prison and its inspiration for a Torres Strait Islander man seeking to bring it back to life with a twist.</t>
  </si>
  <si>
    <t>Standing In The Shadows Of Motown</t>
  </si>
  <si>
    <t>An absorbing documentary on The Funk Brothers, the band who put the backbeat into the countless hits of Motown Records. Exhilarating, funny and moving - their story is one of triumph and tragedy.</t>
  </si>
  <si>
    <t>USA</t>
  </si>
  <si>
    <t>103mins</t>
  </si>
  <si>
    <t>60mins</t>
  </si>
  <si>
    <t>58mins</t>
  </si>
  <si>
    <t>Self Improvement</t>
  </si>
  <si>
    <t>Mysterious Cities Of Gold</t>
  </si>
  <si>
    <t>The original 80s animation classic that follows a young orphan called Esteban as he searches the New World for both his father and the Mysterious Cities of Gold</t>
  </si>
  <si>
    <t>End Of The Solaris, The</t>
  </si>
  <si>
    <t>FRANCE</t>
  </si>
  <si>
    <t>Look, listen, learn and dance with Mugu Kids host Jub because she wants all the kids to move their bodies. Aunty Sharon Edgar - Jones teaches her kids some body part words in the Wanarruwa language.</t>
  </si>
  <si>
    <t>Kedala, day-time for the ngaangk, the sun and kedalak, night-time is when the miyak the moon comes out.</t>
  </si>
  <si>
    <t>Day And Night</t>
  </si>
  <si>
    <t>Brandon challenges Kayne to swim with Grey Nurse Sharks and to take an underwater photograph in case one day they are gone for good.</t>
  </si>
  <si>
    <t>Grey Nurse Shark</t>
  </si>
  <si>
    <t>Ngurra</t>
  </si>
  <si>
    <t>Sylvia Allan, a wonderful Pilbara elder, returns to Yindjibarndi heartland.</t>
  </si>
  <si>
    <t>Ngayi Nhangganyungu: Sylvia's Millstream</t>
  </si>
  <si>
    <t>The artists at Wingellina want to share with you what it means to have somewhere to produce their work.The Art Centre at Wingellina was closed for four years before reopening with a new lease.</t>
  </si>
  <si>
    <t>Language Of Art, The</t>
  </si>
  <si>
    <t>12mins</t>
  </si>
  <si>
    <t>Living Black</t>
  </si>
  <si>
    <t>Oombulgurri is a remote community in WA or at least it was until it was closed by the Government 3 years ago. Cissi Birch-Gore tells us what it’s really like to disconnect from your homelands.</t>
  </si>
  <si>
    <t>Community Closed</t>
  </si>
  <si>
    <t>Life is a thunderstorm; this is true of Uncle Patrick Tittums but he dreams with eyes wide open and believes that anyone can achieve greatness once their storm has passed.</t>
  </si>
  <si>
    <t>Thunderstorms</t>
  </si>
  <si>
    <t>A tragic car accident crushed Elizika's life; she tells of how she defied the odds against extreme adversity to celebrate life again.</t>
  </si>
  <si>
    <t>Elizika</t>
  </si>
  <si>
    <t>NITV News</t>
  </si>
  <si>
    <t>Surviving</t>
  </si>
  <si>
    <t>Husband and wife performers Brendon and Tessa first met several years ago at a school spectacular and today are the creative and driving force behind Microwave Jenny.</t>
  </si>
  <si>
    <t>Microwave Jenny</t>
  </si>
  <si>
    <t>15mins</t>
  </si>
  <si>
    <t>Ashley Hunter is a Bardi Man and an aspiring artist. He lives in One Arm Point on the Dampier Penninsula, which is north of Broome. He is a very talented artist who paints on canvas.</t>
  </si>
  <si>
    <t>Ashley Hunter</t>
  </si>
  <si>
    <t>Kriol Kitchen</t>
  </si>
  <si>
    <t>Kangaroo Stew with bacon, soya &amp; vegetables &amp; Kangaroo Satays with a Spicy Chilli Peanut Sauce: Ali &amp; Mitch draw on their family influences from the Djugan/Gooniyandi &amp; Philipino &amp; Malay heritage.</t>
  </si>
  <si>
    <t>Broome: Ali &amp; Mitch Torres Final Episode</t>
  </si>
  <si>
    <t>Tangaroa With Pio Series 7</t>
  </si>
  <si>
    <t>Pio is back with fresh new ocean adventures in this fun and bilingual fishing programme exploring the oceans around the coastal communities of Aotearoa</t>
  </si>
  <si>
    <t>Omaha</t>
  </si>
  <si>
    <t>ENGLISH / MAORI</t>
  </si>
  <si>
    <t>Love Patrol</t>
  </si>
  <si>
    <t xml:space="preserve">a s </t>
  </si>
  <si>
    <t>A soap opera from Vanuatu with a serious message. Set in a police station in the Pacific, the local characters confront real issues that occur in their communities.</t>
  </si>
  <si>
    <t>VANUATU</t>
  </si>
  <si>
    <t>Blackstone</t>
  </si>
  <si>
    <t xml:space="preserve">a l s </t>
  </si>
  <si>
    <t>Intense, compelling and confrontational, Blackstone is an unmuted exploration of First Nations' power and politics, unfolding over nine one-hour episodes.</t>
  </si>
  <si>
    <t>Girl Walks Into A Bar, A</t>
  </si>
  <si>
    <t>44mins</t>
  </si>
  <si>
    <t>Mana Mamau</t>
  </si>
  <si>
    <t xml:space="preserve">v </t>
  </si>
  <si>
    <t>Showcasing the current generation of wrestling talent, the Impact Pro Wrestling circuit is overflowing with passionate and vibrant Maori and Pacific Island athletes.</t>
  </si>
  <si>
    <t>Mataku</t>
  </si>
  <si>
    <t xml:space="preserve">a </t>
  </si>
  <si>
    <t>Sean Ngari is a role model teenager. However one day without warning, Sean's nature changes. his mother consults a Tohunga who reveals that Sean is acting on the dying wish of an old Maori Chief</t>
  </si>
  <si>
    <t>Final Plume, The</t>
  </si>
  <si>
    <t>Mataku is a bilingual series of half-hour dramatic narratives steeped in Maori mystique. Described as a Maori Twilight Zone, Mataku was produced by Maori writers, directors and actors.</t>
  </si>
  <si>
    <t>Pathway Of The Spirit, The</t>
  </si>
  <si>
    <t>Patients</t>
  </si>
  <si>
    <t>Secret Of The Temple</t>
  </si>
  <si>
    <t>Look, listen, learn and dance with Mugu Kids host Jub as she loves to dream and explore the bush. Sue the Kangaroo and Jason Brown sing and dance about dreaming under the moon.</t>
  </si>
  <si>
    <t>Kwort Kwobikin, to celebrate is deadly! Moort madja, family get-togethers are deadly!</t>
  </si>
  <si>
    <t>Celebrate</t>
  </si>
  <si>
    <t>Brandon challenges Kayne to go out after dark and spot little penguins sneaking out of the sea to feed their babies!</t>
  </si>
  <si>
    <t>Penguins</t>
  </si>
  <si>
    <t>Colour Theory</t>
  </si>
  <si>
    <t>Colour Theory unearths a variety of Contemporary Indigenous Artist and their connection to their art, community and country. An exciting new series hosted by the proclaimed show off, "Richard Bell".</t>
  </si>
  <si>
    <t>Archie Moore</t>
  </si>
  <si>
    <t>Postcards From Indigenous Taiwan</t>
  </si>
  <si>
    <t xml:space="preserve">w </t>
  </si>
  <si>
    <t>Angela Bates takes you on a journey to Taiwan to experience Zen Drumming, Local Aboriginal Arts, Culture &amp; Music and some of Taiwan's must see destinations.</t>
  </si>
  <si>
    <t>Kids To Coast</t>
  </si>
  <si>
    <t>Kids from the Uluru community visit the coast line to see the ocean for the first time.</t>
  </si>
  <si>
    <t>Desperate Measures</t>
  </si>
  <si>
    <t>Janet Cox recounts her memory of the day she took the desperate measure of sitting in front of 150 police to stop the company Woodside from going onto country to begin drilling near James Price Point.</t>
  </si>
  <si>
    <t>Black Tuesday With Janet Cox</t>
  </si>
  <si>
    <t>Insight into well-known Indigenous photographer Barbara McGrady. Who is the lady behind the lens.</t>
  </si>
  <si>
    <t>Barbara McGrady</t>
  </si>
  <si>
    <t>13mins</t>
  </si>
  <si>
    <t>Not Just Cricket</t>
  </si>
  <si>
    <t>For the first time an Indigenous cricket team tours India. It's a journey of discovery as they experience a new culture - where cricket is king.</t>
  </si>
  <si>
    <t>28mins</t>
  </si>
  <si>
    <t>Message Sticks</t>
  </si>
  <si>
    <t>We are invited into the life of a young Torres Strait Islander boy, who will make his transition from Boy to Man. This happens with the first shave, a traditional ceremony.</t>
  </si>
  <si>
    <t>Close Shave, A</t>
  </si>
  <si>
    <t>On The Edge</t>
  </si>
  <si>
    <t xml:space="preserve">a n v </t>
  </si>
  <si>
    <t>It is Courtneys birthday and everyone celebrates with indigenous elder, Aunty Lila. A neighbouring camp of girls have a dance off with the On The Edge kids.</t>
  </si>
  <si>
    <t>Gathering (Part 2 Of 2), The</t>
  </si>
  <si>
    <t>What is like to born a girl but know you are really boy? 19 year old Kai Clancy Wulli Wulli man with gender dysphoria who took to social media to raise money for a procedure known as ‘Top Surgery’.</t>
  </si>
  <si>
    <t>Brother Boys</t>
  </si>
  <si>
    <t>Australian Biography</t>
  </si>
  <si>
    <t>Interview With Aboriginal Elder Bill Harney About His Life And Times In The Northern Territory.</t>
  </si>
  <si>
    <t>Bill Harney</t>
  </si>
  <si>
    <t>AFL: Follow the NT Thunder through their 2015 season in the NEAFL.</t>
  </si>
  <si>
    <t>Neafl 2015: NT Thunder</t>
  </si>
  <si>
    <t>0mins</t>
  </si>
  <si>
    <t xml:space="preserve">Burned Bridge </t>
  </si>
  <si>
    <t xml:space="preserve">a w </t>
  </si>
  <si>
    <t>After Ricky's failed bail application, Vincent, Alf and Beth return from the city without him.</t>
  </si>
  <si>
    <t>47mins</t>
  </si>
  <si>
    <t>NITV On The Road: Saltwater Freshwater</t>
  </si>
  <si>
    <t>Jay Davis Trio: Jay Davis not only rocks it out as shown in this episode but also regards himself as a bit of a comedian. Jay shares his childhood stories about growing up around Taree.</t>
  </si>
  <si>
    <t>Jay Davis Trio</t>
  </si>
  <si>
    <t>Fusion is a lively, cheeky, informative and entertaining show that features new musical talent, clips, performances and interviews. Hosted by Casey Donovan.</t>
  </si>
  <si>
    <t>51mins</t>
  </si>
  <si>
    <t>Away From Country</t>
  </si>
  <si>
    <t>Away From Country captures the essence of Indigenous excellence on and off the sporting field and highlights the journeys of our Indigenous sportspeople.</t>
  </si>
  <si>
    <t>Jesse Williams: The Monstar</t>
  </si>
  <si>
    <t>56mins</t>
  </si>
  <si>
    <t>Fusion</t>
  </si>
  <si>
    <t>Tonight's ep of Fusion, kicks off with clips from Briggs, Thelma Plum, Slip on Stereo and East Journey. We profile new band CKNU, feature Mau Power's new clip Freedom, and spotlight Dizzy Doolan.</t>
  </si>
  <si>
    <t>Messengers Of The Region</t>
  </si>
  <si>
    <t>Look, listen, learn and dance with Mugu Kids host Jub as we learn language words in the Gumbayngirr language from Uncle Michael Jarrett and Malu Kiai Dance Troup perform a sit down dance.</t>
  </si>
  <si>
    <t>Jeffrey's Healthy Tips</t>
  </si>
  <si>
    <t>Starting with Workout for the Elders, Jeffery teaches the elders some arm exercises and gives them tips on how to have strong bones.</t>
  </si>
  <si>
    <t>Our Footprint</t>
  </si>
  <si>
    <t>Gungaloo Man, Tim Kemp a remarkable 91 year old man who collated in his own experience of being a young person on the Woorabinda mission.</t>
  </si>
  <si>
    <t>Tim Kemp</t>
  </si>
  <si>
    <t>Aunty Coral reflects on her life from Point Pearce Mission to receiving lifetime achievement awards for her work in the community.</t>
  </si>
  <si>
    <t>Coral Wilson</t>
  </si>
  <si>
    <t xml:space="preserve">Contact </t>
  </si>
  <si>
    <t>In 1964, Yuwali was 17 when her first contact with white men was filmed. Now 62 she tells the story behind this extraordinary footage.</t>
  </si>
  <si>
    <t>Contact</t>
  </si>
  <si>
    <t>ENGLISH / MARTU WANGKA</t>
  </si>
  <si>
    <t>Who Killed Malcolm Smith</t>
  </si>
  <si>
    <t>A heart breaking, award winning film written and presented by Richard Frankland, which tells the story of Malcolm Smith, an Aboriginal man who died while in custody in 1982</t>
  </si>
  <si>
    <t>In The Frame</t>
  </si>
  <si>
    <t>This program hosted by Rhoda Roberts takes us on a journey exploring the lives of our heroes and personalities as they talk openly and candidly about their photos. This episode features Casey Donovan.</t>
  </si>
  <si>
    <t>Breakin'g Too</t>
  </si>
  <si>
    <t>Secret Of The Medallions</t>
  </si>
  <si>
    <t>Look, listen, learn and dance with Mugu Kids host Jub as we learn about nature. Kerrianne Cox sings about bush tucker and Jason Brown teaches some Gundungurra language.</t>
  </si>
  <si>
    <t>Do you feel djoorabiny, do you feel happy? Or do you feel menditj, do you feel sick? Make sure you share how you feel with someone who cares. It's moorditj koolangka!</t>
  </si>
  <si>
    <t>Feelings</t>
  </si>
  <si>
    <t>Brandon challenges Kayne to catch, cook and then eat an Arafura File Snake - a rare delicacy that lives in croc-infested waters in Arnhem Land!</t>
  </si>
  <si>
    <t>Arafura File Snake</t>
  </si>
  <si>
    <t>Ravens And Eagles</t>
  </si>
  <si>
    <t>Shot on British Columbia's rugged north coast, this series explores  the roots of traditional Haida art in form, process and in its connection to spirituality, land and culture.</t>
  </si>
  <si>
    <t>Talking Language</t>
  </si>
  <si>
    <t>Talking Language with Ernie Dingo is a personal journey providing a unique understanding of how knowledge of Aboriginal languages is shaped by ancestral connections to the land, stars, water, sea and</t>
  </si>
  <si>
    <t>Tom Trevorrow</t>
  </si>
  <si>
    <t>ENGLISH / ARRERNTE</t>
  </si>
  <si>
    <t>Around The Campfire</t>
  </si>
  <si>
    <t>Gunditjmara artist Thomas Day from the Victorian town of Portland re-creates old cultural stories he interpreted on canvas, stories that have been resting within our history books for decades.</t>
  </si>
  <si>
    <t>Karmeean Mirring With Thomas Day</t>
  </si>
  <si>
    <t>Uncle Adrian Brown Caring for Country Ngunnawal Ranger for the ACT Parks and Conservation Service, and members of Murumbung Yurung Murra.</t>
  </si>
  <si>
    <t>Murumbung Yurung Murra: Ngunnawal Rangers</t>
  </si>
  <si>
    <t>Marngrook Footy Show 2015, The 11</t>
  </si>
  <si>
    <t xml:space="preserve">Grant Hansen and Gilbert McAdam are joined by a panel of current and former AFL players to discuss the fortunes and prospects of your favorite AFL club. </t>
  </si>
  <si>
    <t>Marngrook Footy Show 2015, The</t>
  </si>
  <si>
    <t>78mins</t>
  </si>
  <si>
    <t>Hunting Aotearoa Series 8</t>
  </si>
  <si>
    <t>Take in the spectacular scenery and watch some good keen huntsmen bag some big game with the new series of Hunting Aotearoa presented by Matua Parkinson</t>
  </si>
  <si>
    <t>Glenroy-Molesworth</t>
  </si>
  <si>
    <t>Putting their failed relationship behind them, Beth and Vincent throw themselves into their own concerns.</t>
  </si>
  <si>
    <t>50mins</t>
  </si>
  <si>
    <t>Heirloom, The</t>
  </si>
  <si>
    <t>It Came From Out There</t>
  </si>
  <si>
    <t>Mystery Of The Parents</t>
  </si>
  <si>
    <t>There are maar keny bonar, six seasons. Birak is hot time, time for djiba-djobaliny, swimming time.</t>
  </si>
  <si>
    <t>Seasons And Weather</t>
  </si>
  <si>
    <t>Brandon challenges Kayne to a hoof-thumping mission: to train as a Jackaroo and then muster about 40 head of cattle in the Megalong Valley.</t>
  </si>
  <si>
    <t>Cattle Muster</t>
  </si>
  <si>
    <t xml:space="preserve">a v w </t>
  </si>
  <si>
    <t>Vincent, Beth, Alf and Chris go to the city to pursue Ricky's case.</t>
  </si>
  <si>
    <t>Tag 20: The Documentary</t>
  </si>
  <si>
    <t>Take a look at a new sport that is set to take the world by storm. The Tag20 international cup see teams from all over the pacific, competing at the inaugural championships held on the Gold Coast.</t>
  </si>
  <si>
    <t xml:space="preserve">Outback Cafe </t>
  </si>
  <si>
    <t>Mark Olive, aka the Black Olive is an Australian Aboriginal chef with a passion to bring the vibrant colours and earthy tastes of ancient outback food to everyone's dining table.</t>
  </si>
  <si>
    <t xml:space="preserve">a v </t>
  </si>
  <si>
    <t>Frontier</t>
  </si>
  <si>
    <t>This is television's first comprehensive account of Australia's 150 year war. Between 1788 and 1938, thousands of whites and tens of thousands of blacks died in racial violence across the continent.</t>
  </si>
  <si>
    <t>57mins</t>
  </si>
  <si>
    <t>Indians And Aliens</t>
  </si>
  <si>
    <t>Exploring the remarkable encounters with unidentified flying objects (UFOs) in the vast, remote Cree territory of Northern Quebec. An Aboriginal view of the universe and the unknown.</t>
  </si>
  <si>
    <t>Go Girls</t>
  </si>
  <si>
    <t xml:space="preserve">s </t>
  </si>
  <si>
    <t>Amy, Britta and Cody are 25 and have been friends forever but their lives aren't going as they thought they would. They plan to be married (Cody), famous (Britta) and rich (Amy) within a year.</t>
  </si>
  <si>
    <t>Sex, Lies And Home Renovations</t>
  </si>
  <si>
    <t>By The Rapids</t>
  </si>
  <si>
    <t>Animated comedy that takes a satirical look at what happens when a thoroughly urban family relocates from Toronto to the Aboriginal community where the successful lawyer parents were born and raised.</t>
  </si>
  <si>
    <t>53mins</t>
  </si>
  <si>
    <t>MURRI RUGBY LEAGUE CARNIVAL 2014</t>
  </si>
  <si>
    <t>Ella 7's 2009</t>
  </si>
  <si>
    <t>Brisbane Rebels v La Pa Lovelies, Northern United v Eastern Spirit, Bowraville v Central Coast Pelicans, Sydney Skindogs v Boomanulla Raiders.</t>
  </si>
  <si>
    <t>59mins</t>
  </si>
  <si>
    <t>2011 Lightning Cup</t>
  </si>
  <si>
    <t>Top End grassroots AFL at its best.</t>
  </si>
  <si>
    <t>Ntjalka Vs Mutitjulu</t>
  </si>
  <si>
    <t>Defining Moments</t>
  </si>
  <si>
    <t>Earth Family is a story about two women, a handful of Aboriginal Elders and a group of migrant youth. It's a story about how acceptance and respect played a vital role in healing the human spirit.</t>
  </si>
  <si>
    <t>Earth Family</t>
  </si>
  <si>
    <t>Clifton a trained chef draws on his grandfather's Malaysian influence and whips up three separate dishes that make for a scrumptious meal.</t>
  </si>
  <si>
    <t>Clifton Mamid: Tempura Fish &amp; Blachung With Asian Style Salad</t>
  </si>
  <si>
    <t xml:space="preserve">Mugu Kids </t>
  </si>
  <si>
    <t>Look, listen, learn and dance with Mugu Kids host Jub as we learn about nature. Also Aunty Sharon Edgar Jones teaches her kids landscapes names in the Wanarruwa language.</t>
  </si>
  <si>
    <t>Donna Marie Ifould lives in Broome and is a Bard woman.  She is the first Indigenous linguist from the Kimberley and has been researching the roots of many Kimberley languages.</t>
  </si>
  <si>
    <t>Donna Ifould</t>
  </si>
  <si>
    <t>Glen Ellis grew up in Mungindi been a farmer most his life; he's the manager of Glanville station providing training, cultural awareness and job opportunities to local youth in town.</t>
  </si>
  <si>
    <t>Glanville Station</t>
  </si>
  <si>
    <t>Kerry Reed-Gilbert a Wiradjuri woman takes us on a journey as she talks about her father Kevin's triumphs and struggles and the political views that helped to address Indigenous inequality.</t>
  </si>
  <si>
    <t>Kevin Gilbert</t>
  </si>
  <si>
    <t>83 year old Djugan elder Frank Ozies shares his memories in the style that most oldies do, he jumps from one topic to another trying to cover as many years of his life as he can in this short story.</t>
  </si>
  <si>
    <t>Frank Ozies</t>
  </si>
  <si>
    <t>At the age of 11 Willie was take to the Kinchela Boys' Home Kempsey for Aboriginal Boys and staying there till he was 17. After that Willie started boxing and picked it up professionally.</t>
  </si>
  <si>
    <t>Willie Leslie</t>
  </si>
  <si>
    <t>Steve Ellis is a proud Goomeroi man who grew up in Mungindi and moved away at a young age. He loves going back home connecting to the land and being around family.</t>
  </si>
  <si>
    <t>Mungindi</t>
  </si>
  <si>
    <t>Eddie Roe a Walman Yawuru elder is 83 years of age. He was born in Broome and recounts in this short documentary his life as a Pearl Diver in the 1940's.</t>
  </si>
  <si>
    <t>Broome With Eddie Roe</t>
  </si>
  <si>
    <t>ROY SMITH is a young man working hard to keep his life together.  He's a single father, a mentor, a talented boxer and excels in in the game of Rugby League.</t>
  </si>
  <si>
    <t>Roy Smith</t>
  </si>
  <si>
    <t>Nahdia has moved into her first house and is trying to transition into a member of the community. Full of turmoil and anger she is learning how to deal with her issues and move forward with her mentor</t>
  </si>
  <si>
    <t>Nahdia Noter</t>
  </si>
  <si>
    <t>Maori Tv's Native Affairs 2015</t>
  </si>
  <si>
    <t>Maori Television's flagship current affairs show, Native Affairs, mixes pre-recorded stories with live interviews and panels, where invited guests discuss the latest events.</t>
  </si>
  <si>
    <t>Lurujarri Dreaming</t>
  </si>
  <si>
    <t>This beautifully crafted animated documentary retraces the Lurujarri Dreaming Trail from the Goolarabooloo community in the Western Kimberley region of Western Australia</t>
  </si>
  <si>
    <t>Roots Music</t>
  </si>
  <si>
    <t>Interviews from the 19th Annual Blues and Roots Festival, Byron Bay.</t>
  </si>
  <si>
    <t>Interviews From Blues Fest</t>
  </si>
  <si>
    <t>Nitv On The Road: Yabun 2015 6</t>
  </si>
  <si>
    <t>From our travelling music series NITV showcases veterans and newcomers alike as they perform up on the Yabun stage at Victoria Park, Sydney.</t>
  </si>
  <si>
    <t>Jimblah And Michael Charlton</t>
  </si>
  <si>
    <t>Marley Africa Road Trip</t>
  </si>
  <si>
    <t>Follows three sons of music legend Bob Marley as they travel back to Africa with hopes of reconnecting with their father.</t>
  </si>
  <si>
    <t>Lightning In A Bottle</t>
  </si>
  <si>
    <t>In 2003 over fifty renowned artists came together at New York City's Radio City Music Hall for a unique "Salute To The Blues". Acts included musical greats  B.B. King, Buddy Guy and John Fogerty.</t>
  </si>
  <si>
    <t>105mins</t>
  </si>
  <si>
    <t>Two Laws</t>
  </si>
  <si>
    <t xml:space="preserve">a n </t>
  </si>
  <si>
    <t>White people don't understand that there are two laws; white people have different laws from Aboriginal people. Two Laws is a film about history, law and life in the community of Borroloola in FNQ.</t>
  </si>
  <si>
    <t>132mins</t>
  </si>
  <si>
    <t>The Mills family are a well-known Larrakia family from the top end in Darwin, Northern Territory. These traditional owners have managed to maintain their language and stories of country.</t>
  </si>
  <si>
    <t>Larrakia - Darwin</t>
  </si>
  <si>
    <t>6mins</t>
  </si>
  <si>
    <t>My Life As I Live It</t>
  </si>
  <si>
    <t>An update on the film "My Survival As An Aboriginal", made in 1978. It shows how life has changed for the Aboriginal community of Brewarrina, far north west NSW.</t>
  </si>
  <si>
    <t>Innocence Betrayed</t>
  </si>
  <si>
    <t>When three Aboriginal children were murdered in Bowraville in the early 1990's a small community was torn apart, but a long fight to convict their killer began...</t>
  </si>
  <si>
    <t xml:space="preserve"> Mindaribba Warriors V Moree Boomerangs</t>
  </si>
  <si>
    <t xml:space="preserve">Neafl 2015: NT Thunder </t>
  </si>
  <si>
    <t>NITV Week 23: Sunday 31 May to Saturday 6 June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</si>
</sst>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7">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314325</xdr:colOff>
      <xdr:row>0</xdr:row>
      <xdr:rowOff>1162050</xdr:rowOff>
    </xdr:to>
    <xdr:pic>
      <xdr:nvPicPr>
        <xdr:cNvPr id="1" name="Picture 6"/>
        <xdr:cNvPicPr preferRelativeResize="1">
          <a:picLocks noChangeAspect="1"/>
        </xdr:cNvPicPr>
      </xdr:nvPicPr>
      <xdr:blipFill>
        <a:blip r:embed="rId1"/>
        <a:stretch>
          <a:fillRect/>
        </a:stretch>
      </xdr:blipFill>
      <xdr:spPr>
        <a:xfrm>
          <a:off x="0" y="0"/>
          <a:ext cx="10153650" cy="1162050"/>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51"/>
  <sheetViews>
    <sheetView tabSelected="1" zoomScalePageLayoutView="0" workbookViewId="0" topLeftCell="A1">
      <pane ySplit="3" topLeftCell="A4" activePane="bottomLeft" state="frozen"/>
      <selection pane="topLeft" activeCell="A1" sqref="A1"/>
      <selection pane="bottomLeft" activeCell="C5" sqref="C5"/>
    </sheetView>
  </sheetViews>
  <sheetFormatPr defaultColWidth="9.140625" defaultRowHeight="15"/>
  <cols>
    <col min="1" max="1" width="10.421875" style="0" bestFit="1" customWidth="1"/>
    <col min="2" max="2" width="10.00390625" style="0" bestFit="1" customWidth="1"/>
    <col min="3" max="3" width="38.140625" style="0" bestFit="1" customWidth="1"/>
    <col min="4" max="4" width="59.7109375" style="0" customWidth="1"/>
    <col min="5" max="5" width="12.7109375" style="0" bestFit="1" customWidth="1"/>
    <col min="6" max="6" width="16.57421875" style="0" bestFit="1" customWidth="1"/>
    <col min="7" max="7" width="63.28125" style="1" customWidth="1"/>
    <col min="8" max="8" width="25.8515625" style="0" bestFit="1" customWidth="1"/>
    <col min="9" max="9" width="16.28125" style="0" bestFit="1" customWidth="1"/>
    <col min="10" max="10" width="15.140625" style="0" bestFit="1" customWidth="1"/>
  </cols>
  <sheetData>
    <row r="1" s="2" customFormat="1" ht="93" customHeight="1">
      <c r="G1" s="3"/>
    </row>
    <row r="2" spans="1:7" s="4" customFormat="1" ht="45" customHeight="1">
      <c r="A2" s="6" t="s">
        <v>342</v>
      </c>
      <c r="B2" s="6"/>
      <c r="C2" s="6"/>
      <c r="D2" s="6"/>
      <c r="G2" s="5"/>
    </row>
    <row r="3" spans="1:10" ht="15">
      <c r="A3" t="s">
        <v>0</v>
      </c>
      <c r="B3" t="s">
        <v>1</v>
      </c>
      <c r="C3" t="s">
        <v>2</v>
      </c>
      <c r="D3" t="s">
        <v>6</v>
      </c>
      <c r="E3" t="s">
        <v>3</v>
      </c>
      <c r="F3" t="s">
        <v>4</v>
      </c>
      <c r="G3" s="1" t="s">
        <v>5</v>
      </c>
      <c r="H3" t="s">
        <v>7</v>
      </c>
      <c r="I3" t="s">
        <v>8</v>
      </c>
      <c r="J3" t="s">
        <v>9</v>
      </c>
    </row>
    <row r="4" spans="1:10" ht="45">
      <c r="A4" t="str">
        <f aca="true" t="shared" si="0" ref="A4:A31">"2015-05-31"</f>
        <v>2015-05-31</v>
      </c>
      <c r="B4" t="str">
        <f>"0500"</f>
        <v>0500</v>
      </c>
      <c r="C4" t="s">
        <v>10</v>
      </c>
      <c r="E4" t="s">
        <v>11</v>
      </c>
      <c r="F4" t="s">
        <v>12</v>
      </c>
      <c r="G4" s="1" t="s">
        <v>13</v>
      </c>
      <c r="H4" t="s">
        <v>15</v>
      </c>
      <c r="I4" t="s">
        <v>16</v>
      </c>
      <c r="J4" t="s">
        <v>17</v>
      </c>
    </row>
    <row r="5" spans="1:10" ht="45">
      <c r="A5" t="str">
        <f t="shared" si="0"/>
        <v>2015-05-31</v>
      </c>
      <c r="B5" t="str">
        <f>"0600"</f>
        <v>0600</v>
      </c>
      <c r="C5" t="s">
        <v>18</v>
      </c>
      <c r="D5" t="s">
        <v>21</v>
      </c>
      <c r="E5" t="s">
        <v>19</v>
      </c>
      <c r="G5" s="1" t="s">
        <v>20</v>
      </c>
      <c r="H5" t="s">
        <v>15</v>
      </c>
      <c r="I5" t="s">
        <v>22</v>
      </c>
      <c r="J5" t="s">
        <v>23</v>
      </c>
    </row>
    <row r="6" spans="1:10" ht="30">
      <c r="A6" t="str">
        <f t="shared" si="0"/>
        <v>2015-05-31</v>
      </c>
      <c r="B6" t="str">
        <f>"0630"</f>
        <v>0630</v>
      </c>
      <c r="C6" t="s">
        <v>24</v>
      </c>
      <c r="D6" t="s">
        <v>26</v>
      </c>
      <c r="E6" t="s">
        <v>19</v>
      </c>
      <c r="G6" s="1" t="s">
        <v>25</v>
      </c>
      <c r="H6" t="s">
        <v>15</v>
      </c>
      <c r="I6" t="s">
        <v>16</v>
      </c>
      <c r="J6" t="s">
        <v>27</v>
      </c>
    </row>
    <row r="7" spans="1:10" ht="45">
      <c r="A7" t="str">
        <f t="shared" si="0"/>
        <v>2015-05-31</v>
      </c>
      <c r="B7" t="str">
        <f>"0700"</f>
        <v>0700</v>
      </c>
      <c r="C7" t="s">
        <v>28</v>
      </c>
      <c r="E7" t="s">
        <v>19</v>
      </c>
      <c r="G7" s="1" t="s">
        <v>29</v>
      </c>
      <c r="H7" t="s">
        <v>15</v>
      </c>
      <c r="I7" t="s">
        <v>16</v>
      </c>
      <c r="J7" t="s">
        <v>30</v>
      </c>
    </row>
    <row r="8" spans="1:10" ht="45">
      <c r="A8" t="str">
        <f t="shared" si="0"/>
        <v>2015-05-31</v>
      </c>
      <c r="B8" t="str">
        <f>"0730"</f>
        <v>0730</v>
      </c>
      <c r="C8" t="s">
        <v>31</v>
      </c>
      <c r="E8" t="s">
        <v>19</v>
      </c>
      <c r="G8" s="1" t="s">
        <v>32</v>
      </c>
      <c r="H8" t="s">
        <v>15</v>
      </c>
      <c r="I8" t="s">
        <v>22</v>
      </c>
      <c r="J8" t="s">
        <v>33</v>
      </c>
    </row>
    <row r="9" spans="1:10" ht="45">
      <c r="A9" t="str">
        <f t="shared" si="0"/>
        <v>2015-05-31</v>
      </c>
      <c r="B9" t="str">
        <f>"0800"</f>
        <v>0800</v>
      </c>
      <c r="C9" t="s">
        <v>34</v>
      </c>
      <c r="E9" t="s">
        <v>19</v>
      </c>
      <c r="G9" s="1" t="s">
        <v>35</v>
      </c>
      <c r="I9" t="s">
        <v>16</v>
      </c>
      <c r="J9" t="s">
        <v>27</v>
      </c>
    </row>
    <row r="10" spans="1:10" ht="45">
      <c r="A10" t="str">
        <f t="shared" si="0"/>
        <v>2015-05-31</v>
      </c>
      <c r="B10" t="str">
        <f>"0830"</f>
        <v>0830</v>
      </c>
      <c r="C10" t="s">
        <v>36</v>
      </c>
      <c r="E10" t="s">
        <v>19</v>
      </c>
      <c r="G10" s="1" t="s">
        <v>37</v>
      </c>
      <c r="H10" t="s">
        <v>15</v>
      </c>
      <c r="I10" t="s">
        <v>16</v>
      </c>
      <c r="J10" t="s">
        <v>38</v>
      </c>
    </row>
    <row r="11" spans="1:10" ht="45">
      <c r="A11" t="str">
        <f t="shared" si="0"/>
        <v>2015-05-31</v>
      </c>
      <c r="B11" t="str">
        <f>"0900"</f>
        <v>0900</v>
      </c>
      <c r="C11" t="s">
        <v>39</v>
      </c>
      <c r="D11" t="s">
        <v>41</v>
      </c>
      <c r="E11" t="s">
        <v>19</v>
      </c>
      <c r="G11" s="1" t="s">
        <v>40</v>
      </c>
      <c r="H11" t="s">
        <v>15</v>
      </c>
      <c r="I11" t="s">
        <v>16</v>
      </c>
      <c r="J11" t="s">
        <v>23</v>
      </c>
    </row>
    <row r="12" spans="1:10" ht="45">
      <c r="A12" t="str">
        <f t="shared" si="0"/>
        <v>2015-05-31</v>
      </c>
      <c r="B12" t="str">
        <f>"0930"</f>
        <v>0930</v>
      </c>
      <c r="C12" t="s">
        <v>28</v>
      </c>
      <c r="E12" t="s">
        <v>19</v>
      </c>
      <c r="G12" s="1" t="s">
        <v>29</v>
      </c>
      <c r="H12" t="s">
        <v>15</v>
      </c>
      <c r="I12" t="s">
        <v>14</v>
      </c>
      <c r="J12" t="s">
        <v>38</v>
      </c>
    </row>
    <row r="13" spans="1:10" ht="30">
      <c r="A13" t="str">
        <f t="shared" si="0"/>
        <v>2015-05-31</v>
      </c>
      <c r="B13" t="str">
        <f>"1000"</f>
        <v>1000</v>
      </c>
      <c r="C13" t="s">
        <v>42</v>
      </c>
      <c r="G13" s="1" t="s">
        <v>43</v>
      </c>
      <c r="H13" t="s">
        <v>15</v>
      </c>
      <c r="I13" t="s">
        <v>44</v>
      </c>
      <c r="J13" t="s">
        <v>45</v>
      </c>
    </row>
    <row r="14" spans="1:10" ht="45">
      <c r="A14" t="str">
        <f t="shared" si="0"/>
        <v>2015-05-31</v>
      </c>
      <c r="B14" t="str">
        <f>"1200"</f>
        <v>1200</v>
      </c>
      <c r="C14" t="s">
        <v>46</v>
      </c>
      <c r="E14" t="s">
        <v>47</v>
      </c>
      <c r="G14" s="1" t="s">
        <v>48</v>
      </c>
      <c r="H14" t="s">
        <v>15</v>
      </c>
      <c r="I14" t="s">
        <v>16</v>
      </c>
      <c r="J14" t="s">
        <v>49</v>
      </c>
    </row>
    <row r="15" spans="1:10" ht="45">
      <c r="A15" t="str">
        <f t="shared" si="0"/>
        <v>2015-05-31</v>
      </c>
      <c r="B15" t="str">
        <f>"1230"</f>
        <v>1230</v>
      </c>
      <c r="C15" t="s">
        <v>50</v>
      </c>
      <c r="D15" t="s">
        <v>52</v>
      </c>
      <c r="E15" t="s">
        <v>11</v>
      </c>
      <c r="G15" s="1" t="s">
        <v>51</v>
      </c>
      <c r="I15" t="s">
        <v>16</v>
      </c>
      <c r="J15" t="s">
        <v>53</v>
      </c>
    </row>
    <row r="16" spans="1:10" ht="45">
      <c r="A16" t="str">
        <f t="shared" si="0"/>
        <v>2015-05-31</v>
      </c>
      <c r="B16" t="str">
        <f>"1330"</f>
        <v>1330</v>
      </c>
      <c r="C16" t="s">
        <v>54</v>
      </c>
      <c r="E16" t="s">
        <v>11</v>
      </c>
      <c r="G16" s="1" t="s">
        <v>55</v>
      </c>
      <c r="I16" t="s">
        <v>14</v>
      </c>
      <c r="J16" t="s">
        <v>56</v>
      </c>
    </row>
    <row r="17" spans="1:10" ht="45">
      <c r="A17" t="str">
        <f t="shared" si="0"/>
        <v>2015-05-31</v>
      </c>
      <c r="B17" t="str">
        <f>"1430"</f>
        <v>1430</v>
      </c>
      <c r="C17" t="s">
        <v>57</v>
      </c>
      <c r="D17" t="s">
        <v>59</v>
      </c>
      <c r="E17" t="s">
        <v>19</v>
      </c>
      <c r="G17" s="1" t="s">
        <v>58</v>
      </c>
      <c r="I17" t="s">
        <v>16</v>
      </c>
      <c r="J17" t="s">
        <v>60</v>
      </c>
    </row>
    <row r="18" spans="1:10" ht="30">
      <c r="A18" t="str">
        <f t="shared" si="0"/>
        <v>2015-05-31</v>
      </c>
      <c r="B18" t="str">
        <f>"1445"</f>
        <v>1445</v>
      </c>
      <c r="C18" t="s">
        <v>61</v>
      </c>
      <c r="E18" t="s">
        <v>47</v>
      </c>
      <c r="G18" s="1" t="s">
        <v>62</v>
      </c>
      <c r="I18" t="s">
        <v>16</v>
      </c>
      <c r="J18" t="s">
        <v>63</v>
      </c>
    </row>
    <row r="19" spans="1:10" ht="30">
      <c r="A19" t="str">
        <f t="shared" si="0"/>
        <v>2015-05-31</v>
      </c>
      <c r="B19" t="str">
        <f>"1545"</f>
        <v>1545</v>
      </c>
      <c r="C19" t="s">
        <v>64</v>
      </c>
      <c r="D19" t="s">
        <v>340</v>
      </c>
      <c r="E19" t="s">
        <v>47</v>
      </c>
      <c r="G19" s="1" t="s">
        <v>65</v>
      </c>
      <c r="I19" t="s">
        <v>14</v>
      </c>
      <c r="J19" t="s">
        <v>66</v>
      </c>
    </row>
    <row r="20" spans="1:10" ht="45">
      <c r="A20" t="str">
        <f t="shared" si="0"/>
        <v>2015-05-31</v>
      </c>
      <c r="B20" t="str">
        <f>"1645"</f>
        <v>1645</v>
      </c>
      <c r="C20" t="s">
        <v>67</v>
      </c>
      <c r="D20" t="s">
        <v>69</v>
      </c>
      <c r="E20" t="s">
        <v>19</v>
      </c>
      <c r="G20" s="1" t="s">
        <v>68</v>
      </c>
      <c r="I20" t="s">
        <v>16</v>
      </c>
      <c r="J20" t="s">
        <v>70</v>
      </c>
    </row>
    <row r="21" spans="1:10" ht="45">
      <c r="A21" t="str">
        <f t="shared" si="0"/>
        <v>2015-05-31</v>
      </c>
      <c r="B21" t="str">
        <f>"1652"</f>
        <v>1652</v>
      </c>
      <c r="C21" t="s">
        <v>71</v>
      </c>
      <c r="D21" t="s">
        <v>73</v>
      </c>
      <c r="E21" t="s">
        <v>19</v>
      </c>
      <c r="G21" s="1" t="s">
        <v>72</v>
      </c>
      <c r="I21" t="s">
        <v>16</v>
      </c>
      <c r="J21" t="s">
        <v>74</v>
      </c>
    </row>
    <row r="22" spans="1:10" ht="45">
      <c r="A22" t="str">
        <f t="shared" si="0"/>
        <v>2015-05-31</v>
      </c>
      <c r="B22" t="str">
        <f>"1700"</f>
        <v>1700</v>
      </c>
      <c r="C22" t="s">
        <v>75</v>
      </c>
      <c r="E22" t="s">
        <v>47</v>
      </c>
      <c r="G22" s="1" t="s">
        <v>76</v>
      </c>
      <c r="I22" t="s">
        <v>77</v>
      </c>
      <c r="J22" t="s">
        <v>49</v>
      </c>
    </row>
    <row r="23" spans="1:10" ht="45">
      <c r="A23" t="str">
        <f t="shared" si="0"/>
        <v>2015-05-31</v>
      </c>
      <c r="B23" t="str">
        <f>"1730"</f>
        <v>1730</v>
      </c>
      <c r="C23" t="s">
        <v>46</v>
      </c>
      <c r="E23" t="s">
        <v>47</v>
      </c>
      <c r="G23" s="1" t="s">
        <v>48</v>
      </c>
      <c r="H23" t="s">
        <v>15</v>
      </c>
      <c r="I23" t="s">
        <v>16</v>
      </c>
      <c r="J23" t="s">
        <v>49</v>
      </c>
    </row>
    <row r="24" spans="1:10" ht="45">
      <c r="A24" t="str">
        <f t="shared" si="0"/>
        <v>2015-05-31</v>
      </c>
      <c r="B24" t="str">
        <f>"1800"</f>
        <v>1800</v>
      </c>
      <c r="C24" t="s">
        <v>78</v>
      </c>
      <c r="D24" t="s">
        <v>80</v>
      </c>
      <c r="G24" s="1" t="s">
        <v>79</v>
      </c>
      <c r="I24" t="s">
        <v>16</v>
      </c>
      <c r="J24" t="s">
        <v>81</v>
      </c>
    </row>
    <row r="25" spans="1:10" ht="45">
      <c r="A25" t="str">
        <f t="shared" si="0"/>
        <v>2015-05-31</v>
      </c>
      <c r="B25" t="str">
        <f>"1900"</f>
        <v>1900</v>
      </c>
      <c r="C25" t="s">
        <v>82</v>
      </c>
      <c r="E25" t="s">
        <v>19</v>
      </c>
      <c r="G25" s="1" t="s">
        <v>83</v>
      </c>
      <c r="I25" t="s">
        <v>16</v>
      </c>
      <c r="J25" t="s">
        <v>33</v>
      </c>
    </row>
    <row r="26" spans="1:10" ht="60">
      <c r="A26" t="str">
        <f t="shared" si="0"/>
        <v>2015-05-31</v>
      </c>
      <c r="B26" t="str">
        <f>"1930"</f>
        <v>1930</v>
      </c>
      <c r="C26" t="s">
        <v>84</v>
      </c>
      <c r="D26" t="s">
        <v>86</v>
      </c>
      <c r="E26" t="s">
        <v>19</v>
      </c>
      <c r="G26" s="1" t="s">
        <v>85</v>
      </c>
      <c r="I26" t="s">
        <v>14</v>
      </c>
      <c r="J26" t="s">
        <v>27</v>
      </c>
    </row>
    <row r="27" spans="1:10" ht="45">
      <c r="A27" t="str">
        <f t="shared" si="0"/>
        <v>2015-05-31</v>
      </c>
      <c r="B27" t="str">
        <f>"2000"</f>
        <v>2000</v>
      </c>
      <c r="C27" t="s">
        <v>87</v>
      </c>
      <c r="D27" t="s">
        <v>89</v>
      </c>
      <c r="E27" t="s">
        <v>11</v>
      </c>
      <c r="G27" s="1" t="s">
        <v>88</v>
      </c>
      <c r="H27" t="s">
        <v>15</v>
      </c>
      <c r="I27" t="s">
        <v>22</v>
      </c>
      <c r="J27" t="s">
        <v>33</v>
      </c>
    </row>
    <row r="28" spans="1:10" ht="45">
      <c r="A28" t="str">
        <f t="shared" si="0"/>
        <v>2015-05-31</v>
      </c>
      <c r="B28" t="str">
        <f>"2030"</f>
        <v>2030</v>
      </c>
      <c r="C28" t="s">
        <v>84</v>
      </c>
      <c r="D28" t="s">
        <v>91</v>
      </c>
      <c r="G28" s="1" t="s">
        <v>90</v>
      </c>
      <c r="I28" t="s">
        <v>16</v>
      </c>
      <c r="J28" t="s">
        <v>92</v>
      </c>
    </row>
    <row r="29" spans="1:10" ht="45">
      <c r="A29" t="str">
        <f t="shared" si="0"/>
        <v>2015-05-31</v>
      </c>
      <c r="B29" t="str">
        <f>"2100"</f>
        <v>2100</v>
      </c>
      <c r="C29" t="s">
        <v>93</v>
      </c>
      <c r="E29" t="s">
        <v>94</v>
      </c>
      <c r="F29" t="s">
        <v>95</v>
      </c>
      <c r="G29" s="1" t="s">
        <v>96</v>
      </c>
      <c r="H29" t="s">
        <v>15</v>
      </c>
      <c r="I29" t="s">
        <v>16</v>
      </c>
      <c r="J29" t="s">
        <v>92</v>
      </c>
    </row>
    <row r="30" spans="1:10" ht="60">
      <c r="A30" t="str">
        <f t="shared" si="0"/>
        <v>2015-05-31</v>
      </c>
      <c r="B30" t="str">
        <f>"2130"</f>
        <v>2130</v>
      </c>
      <c r="C30" t="s">
        <v>97</v>
      </c>
      <c r="E30" t="s">
        <v>11</v>
      </c>
      <c r="G30" s="1" t="s">
        <v>98</v>
      </c>
      <c r="H30" t="s">
        <v>15</v>
      </c>
      <c r="I30" t="s">
        <v>99</v>
      </c>
      <c r="J30" t="s">
        <v>100</v>
      </c>
    </row>
    <row r="31" spans="1:10" ht="45">
      <c r="A31" t="str">
        <f t="shared" si="0"/>
        <v>2015-05-31</v>
      </c>
      <c r="B31" t="str">
        <f>"2330"</f>
        <v>2330</v>
      </c>
      <c r="C31" t="s">
        <v>84</v>
      </c>
      <c r="D31" t="s">
        <v>91</v>
      </c>
      <c r="G31" s="1" t="s">
        <v>90</v>
      </c>
      <c r="I31" t="s">
        <v>16</v>
      </c>
      <c r="J31" t="s">
        <v>92</v>
      </c>
    </row>
    <row r="32" spans="1:10" ht="45">
      <c r="A32" t="str">
        <f aca="true" t="shared" si="1" ref="A32:A69">"2015-06-01"</f>
        <v>2015-06-01</v>
      </c>
      <c r="B32" t="str">
        <f>"0000"</f>
        <v>0000</v>
      </c>
      <c r="C32" t="s">
        <v>10</v>
      </c>
      <c r="E32" t="s">
        <v>11</v>
      </c>
      <c r="F32" t="s">
        <v>12</v>
      </c>
      <c r="G32" s="1" t="s">
        <v>13</v>
      </c>
      <c r="H32" t="s">
        <v>15</v>
      </c>
      <c r="I32" t="s">
        <v>16</v>
      </c>
      <c r="J32" t="s">
        <v>101</v>
      </c>
    </row>
    <row r="33" spans="1:10" ht="45">
      <c r="A33" t="str">
        <f t="shared" si="1"/>
        <v>2015-06-01</v>
      </c>
      <c r="B33" t="str">
        <f>"0600"</f>
        <v>0600</v>
      </c>
      <c r="C33" t="s">
        <v>18</v>
      </c>
      <c r="D33" t="s">
        <v>103</v>
      </c>
      <c r="E33" t="s">
        <v>19</v>
      </c>
      <c r="G33" s="1" t="s">
        <v>20</v>
      </c>
      <c r="H33" t="s">
        <v>15</v>
      </c>
      <c r="I33" t="s">
        <v>22</v>
      </c>
      <c r="J33" t="s">
        <v>23</v>
      </c>
    </row>
    <row r="34" spans="1:10" ht="45">
      <c r="A34" t="str">
        <f t="shared" si="1"/>
        <v>2015-06-01</v>
      </c>
      <c r="B34" t="str">
        <f>"0630"</f>
        <v>0630</v>
      </c>
      <c r="C34" t="s">
        <v>31</v>
      </c>
      <c r="E34" t="s">
        <v>19</v>
      </c>
      <c r="G34" s="1" t="s">
        <v>32</v>
      </c>
      <c r="H34" t="s">
        <v>15</v>
      </c>
      <c r="I34" t="s">
        <v>22</v>
      </c>
      <c r="J34" t="s">
        <v>38</v>
      </c>
    </row>
    <row r="35" spans="1:10" ht="45">
      <c r="A35" t="str">
        <f t="shared" si="1"/>
        <v>2015-06-01</v>
      </c>
      <c r="B35" t="str">
        <f>"0700"</f>
        <v>0700</v>
      </c>
      <c r="C35" t="s">
        <v>28</v>
      </c>
      <c r="E35" t="s">
        <v>19</v>
      </c>
      <c r="G35" s="1" t="s">
        <v>29</v>
      </c>
      <c r="H35" t="s">
        <v>15</v>
      </c>
      <c r="I35" t="s">
        <v>14</v>
      </c>
      <c r="J35" t="s">
        <v>23</v>
      </c>
    </row>
    <row r="36" spans="1:10" ht="45">
      <c r="A36" t="str">
        <f t="shared" si="1"/>
        <v>2015-06-01</v>
      </c>
      <c r="B36" t="str">
        <f>"0730"</f>
        <v>0730</v>
      </c>
      <c r="C36" t="s">
        <v>104</v>
      </c>
      <c r="D36" t="s">
        <v>106</v>
      </c>
      <c r="E36" t="s">
        <v>11</v>
      </c>
      <c r="G36" s="1" t="s">
        <v>105</v>
      </c>
      <c r="H36" t="s">
        <v>15</v>
      </c>
      <c r="I36" t="s">
        <v>107</v>
      </c>
      <c r="J36" t="s">
        <v>92</v>
      </c>
    </row>
    <row r="37" spans="1:10" ht="45">
      <c r="A37" t="str">
        <f t="shared" si="1"/>
        <v>2015-06-01</v>
      </c>
      <c r="B37" t="str">
        <f>"0800"</f>
        <v>0800</v>
      </c>
      <c r="C37" t="s">
        <v>34</v>
      </c>
      <c r="E37" t="s">
        <v>19</v>
      </c>
      <c r="G37" s="1" t="s">
        <v>108</v>
      </c>
      <c r="I37" t="s">
        <v>16</v>
      </c>
      <c r="J37" t="s">
        <v>49</v>
      </c>
    </row>
    <row r="38" spans="1:10" ht="30">
      <c r="A38" t="str">
        <f t="shared" si="1"/>
        <v>2015-06-01</v>
      </c>
      <c r="B38" t="str">
        <f>"0830"</f>
        <v>0830</v>
      </c>
      <c r="C38" t="s">
        <v>24</v>
      </c>
      <c r="D38" t="s">
        <v>110</v>
      </c>
      <c r="E38" t="s">
        <v>19</v>
      </c>
      <c r="G38" s="1" t="s">
        <v>109</v>
      </c>
      <c r="H38" t="s">
        <v>15</v>
      </c>
      <c r="I38" t="s">
        <v>16</v>
      </c>
      <c r="J38" t="s">
        <v>27</v>
      </c>
    </row>
    <row r="39" spans="1:10" ht="45">
      <c r="A39" t="str">
        <f t="shared" si="1"/>
        <v>2015-06-01</v>
      </c>
      <c r="B39" t="str">
        <f>"0900"</f>
        <v>0900</v>
      </c>
      <c r="C39" t="s">
        <v>36</v>
      </c>
      <c r="E39" t="s">
        <v>19</v>
      </c>
      <c r="G39" s="1" t="s">
        <v>37</v>
      </c>
      <c r="H39" t="s">
        <v>15</v>
      </c>
      <c r="I39" t="s">
        <v>16</v>
      </c>
      <c r="J39" t="s">
        <v>38</v>
      </c>
    </row>
    <row r="40" spans="1:10" ht="45">
      <c r="A40" t="str">
        <f t="shared" si="1"/>
        <v>2015-06-01</v>
      </c>
      <c r="B40" t="str">
        <f>"0930"</f>
        <v>0930</v>
      </c>
      <c r="C40" t="s">
        <v>39</v>
      </c>
      <c r="D40" t="s">
        <v>112</v>
      </c>
      <c r="E40" t="s">
        <v>19</v>
      </c>
      <c r="G40" s="1" t="s">
        <v>111</v>
      </c>
      <c r="H40" t="s">
        <v>15</v>
      </c>
      <c r="I40" t="s">
        <v>16</v>
      </c>
      <c r="J40" t="s">
        <v>38</v>
      </c>
    </row>
    <row r="41" spans="1:10" ht="45">
      <c r="A41" t="str">
        <f t="shared" si="1"/>
        <v>2015-06-01</v>
      </c>
      <c r="B41" t="str">
        <f>"1000"</f>
        <v>1000</v>
      </c>
      <c r="C41" t="s">
        <v>75</v>
      </c>
      <c r="E41" t="s">
        <v>47</v>
      </c>
      <c r="G41" s="1" t="s">
        <v>76</v>
      </c>
      <c r="I41" t="s">
        <v>77</v>
      </c>
      <c r="J41" t="s">
        <v>49</v>
      </c>
    </row>
    <row r="42" spans="1:10" ht="30">
      <c r="A42" t="str">
        <f t="shared" si="1"/>
        <v>2015-06-01</v>
      </c>
      <c r="B42" t="str">
        <f>"1030"</f>
        <v>1030</v>
      </c>
      <c r="C42" t="s">
        <v>113</v>
      </c>
      <c r="D42" t="s">
        <v>115</v>
      </c>
      <c r="E42" t="s">
        <v>19</v>
      </c>
      <c r="G42" s="1" t="s">
        <v>114</v>
      </c>
      <c r="I42" t="s">
        <v>16</v>
      </c>
      <c r="J42" t="s">
        <v>60</v>
      </c>
    </row>
    <row r="43" spans="1:10" ht="45">
      <c r="A43" t="str">
        <f t="shared" si="1"/>
        <v>2015-06-01</v>
      </c>
      <c r="B43" t="str">
        <f>"1045"</f>
        <v>1045</v>
      </c>
      <c r="C43" t="s">
        <v>113</v>
      </c>
      <c r="D43" t="s">
        <v>117</v>
      </c>
      <c r="E43" t="s">
        <v>19</v>
      </c>
      <c r="G43" s="1" t="s">
        <v>116</v>
      </c>
      <c r="I43" t="s">
        <v>16</v>
      </c>
      <c r="J43" t="s">
        <v>118</v>
      </c>
    </row>
    <row r="44" spans="1:10" ht="45">
      <c r="A44" t="str">
        <f t="shared" si="1"/>
        <v>2015-06-01</v>
      </c>
      <c r="B44" t="str">
        <f>"1100"</f>
        <v>1100</v>
      </c>
      <c r="C44" t="s">
        <v>78</v>
      </c>
      <c r="D44" t="s">
        <v>80</v>
      </c>
      <c r="G44" s="1" t="s">
        <v>79</v>
      </c>
      <c r="I44" t="s">
        <v>16</v>
      </c>
      <c r="J44" t="s">
        <v>81</v>
      </c>
    </row>
    <row r="45" spans="1:10" ht="45">
      <c r="A45" t="str">
        <f t="shared" si="1"/>
        <v>2015-06-01</v>
      </c>
      <c r="B45" t="str">
        <f>"1200"</f>
        <v>1200</v>
      </c>
      <c r="C45" t="s">
        <v>87</v>
      </c>
      <c r="D45" t="s">
        <v>89</v>
      </c>
      <c r="E45" t="s">
        <v>11</v>
      </c>
      <c r="G45" s="1" t="s">
        <v>88</v>
      </c>
      <c r="H45" t="s">
        <v>15</v>
      </c>
      <c r="I45" t="s">
        <v>22</v>
      </c>
      <c r="J45" t="s">
        <v>33</v>
      </c>
    </row>
    <row r="46" spans="1:10" ht="45">
      <c r="A46" t="str">
        <f t="shared" si="1"/>
        <v>2015-06-01</v>
      </c>
      <c r="B46" t="str">
        <f>"1230"</f>
        <v>1230</v>
      </c>
      <c r="C46" t="s">
        <v>119</v>
      </c>
      <c r="D46" t="s">
        <v>121</v>
      </c>
      <c r="G46" s="1" t="s">
        <v>120</v>
      </c>
      <c r="I46" t="s">
        <v>16</v>
      </c>
      <c r="J46" t="s">
        <v>49</v>
      </c>
    </row>
    <row r="47" spans="1:10" ht="45">
      <c r="A47" t="str">
        <f t="shared" si="1"/>
        <v>2015-06-01</v>
      </c>
      <c r="B47" t="str">
        <f>"1300"</f>
        <v>1300</v>
      </c>
      <c r="C47" t="s">
        <v>84</v>
      </c>
      <c r="D47" t="s">
        <v>123</v>
      </c>
      <c r="E47" t="s">
        <v>19</v>
      </c>
      <c r="G47" s="1" t="s">
        <v>122</v>
      </c>
      <c r="I47" t="s">
        <v>14</v>
      </c>
      <c r="J47" t="s">
        <v>38</v>
      </c>
    </row>
    <row r="48" spans="1:10" ht="30">
      <c r="A48" t="str">
        <f t="shared" si="1"/>
        <v>2015-06-01</v>
      </c>
      <c r="B48" t="str">
        <f>"1330"</f>
        <v>1330</v>
      </c>
      <c r="C48" t="s">
        <v>84</v>
      </c>
      <c r="D48" t="s">
        <v>125</v>
      </c>
      <c r="E48" t="s">
        <v>11</v>
      </c>
      <c r="G48" s="1" t="s">
        <v>124</v>
      </c>
      <c r="I48" t="s">
        <v>14</v>
      </c>
      <c r="J48" t="s">
        <v>27</v>
      </c>
    </row>
    <row r="49" spans="1:10" ht="60">
      <c r="A49" t="str">
        <f t="shared" si="1"/>
        <v>2015-06-01</v>
      </c>
      <c r="B49" t="str">
        <f>"1400"</f>
        <v>1400</v>
      </c>
      <c r="C49" t="s">
        <v>84</v>
      </c>
      <c r="D49" t="s">
        <v>86</v>
      </c>
      <c r="E49" t="s">
        <v>19</v>
      </c>
      <c r="G49" s="1" t="s">
        <v>85</v>
      </c>
      <c r="I49" t="s">
        <v>14</v>
      </c>
      <c r="J49" t="s">
        <v>27</v>
      </c>
    </row>
    <row r="50" spans="1:10" ht="45">
      <c r="A50" t="str">
        <f t="shared" si="1"/>
        <v>2015-06-01</v>
      </c>
      <c r="B50" t="str">
        <f>"1430"</f>
        <v>1430</v>
      </c>
      <c r="C50" t="s">
        <v>34</v>
      </c>
      <c r="E50" t="s">
        <v>19</v>
      </c>
      <c r="G50" s="1" t="s">
        <v>108</v>
      </c>
      <c r="I50" t="s">
        <v>16</v>
      </c>
      <c r="J50" t="s">
        <v>49</v>
      </c>
    </row>
    <row r="51" spans="1:10" ht="45">
      <c r="A51" t="str">
        <f t="shared" si="1"/>
        <v>2015-06-01</v>
      </c>
      <c r="B51" t="str">
        <f>"1500"</f>
        <v>1500</v>
      </c>
      <c r="C51" t="s">
        <v>31</v>
      </c>
      <c r="E51" t="s">
        <v>19</v>
      </c>
      <c r="G51" s="1" t="s">
        <v>32</v>
      </c>
      <c r="H51" t="s">
        <v>15</v>
      </c>
      <c r="I51" t="s">
        <v>22</v>
      </c>
      <c r="J51" t="s">
        <v>38</v>
      </c>
    </row>
    <row r="52" spans="1:10" ht="45">
      <c r="A52" t="str">
        <f t="shared" si="1"/>
        <v>2015-06-01</v>
      </c>
      <c r="B52" t="str">
        <f>"1530"</f>
        <v>1530</v>
      </c>
      <c r="C52" t="s">
        <v>39</v>
      </c>
      <c r="D52" t="s">
        <v>112</v>
      </c>
      <c r="E52" t="s">
        <v>19</v>
      </c>
      <c r="G52" s="1" t="s">
        <v>111</v>
      </c>
      <c r="H52" t="s">
        <v>15</v>
      </c>
      <c r="I52" t="s">
        <v>16</v>
      </c>
      <c r="J52" t="s">
        <v>38</v>
      </c>
    </row>
    <row r="53" spans="1:10" ht="45">
      <c r="A53" t="str">
        <f t="shared" si="1"/>
        <v>2015-06-01</v>
      </c>
      <c r="B53" t="str">
        <f>"1600"</f>
        <v>1600</v>
      </c>
      <c r="C53" t="s">
        <v>36</v>
      </c>
      <c r="E53" t="s">
        <v>19</v>
      </c>
      <c r="G53" s="1" t="s">
        <v>37</v>
      </c>
      <c r="H53" t="s">
        <v>15</v>
      </c>
      <c r="I53" t="s">
        <v>16</v>
      </c>
      <c r="J53" t="s">
        <v>38</v>
      </c>
    </row>
    <row r="54" spans="1:10" ht="45">
      <c r="A54" t="str">
        <f t="shared" si="1"/>
        <v>2015-06-01</v>
      </c>
      <c r="B54" t="str">
        <f>"1630"</f>
        <v>1630</v>
      </c>
      <c r="C54" t="s">
        <v>28</v>
      </c>
      <c r="E54" t="s">
        <v>19</v>
      </c>
      <c r="G54" s="1" t="s">
        <v>29</v>
      </c>
      <c r="H54" t="s">
        <v>15</v>
      </c>
      <c r="I54" t="s">
        <v>14</v>
      </c>
      <c r="J54" t="s">
        <v>23</v>
      </c>
    </row>
    <row r="55" spans="1:10" ht="45">
      <c r="A55" t="str">
        <f t="shared" si="1"/>
        <v>2015-06-01</v>
      </c>
      <c r="B55" t="str">
        <f>"1700"</f>
        <v>1700</v>
      </c>
      <c r="C55" t="s">
        <v>104</v>
      </c>
      <c r="D55" t="s">
        <v>106</v>
      </c>
      <c r="E55" t="s">
        <v>11</v>
      </c>
      <c r="G55" s="1" t="s">
        <v>105</v>
      </c>
      <c r="H55" t="s">
        <v>15</v>
      </c>
      <c r="I55" t="s">
        <v>107</v>
      </c>
      <c r="J55" t="s">
        <v>92</v>
      </c>
    </row>
    <row r="56" spans="1:10" ht="45">
      <c r="A56" t="str">
        <f t="shared" si="1"/>
        <v>2015-06-01</v>
      </c>
      <c r="B56" t="str">
        <f>"1730"</f>
        <v>1730</v>
      </c>
      <c r="C56" t="s">
        <v>126</v>
      </c>
      <c r="E56" t="s">
        <v>47</v>
      </c>
      <c r="G56" s="1" t="s">
        <v>48</v>
      </c>
      <c r="I56" t="s">
        <v>16</v>
      </c>
      <c r="J56" t="s">
        <v>49</v>
      </c>
    </row>
    <row r="57" spans="1:10" ht="45">
      <c r="A57" t="str">
        <f t="shared" si="1"/>
        <v>2015-06-01</v>
      </c>
      <c r="B57" t="str">
        <f>"1800"</f>
        <v>1800</v>
      </c>
      <c r="C57" t="s">
        <v>127</v>
      </c>
      <c r="D57" t="s">
        <v>129</v>
      </c>
      <c r="E57" t="s">
        <v>19</v>
      </c>
      <c r="G57" s="1" t="s">
        <v>128</v>
      </c>
      <c r="I57" t="s">
        <v>16</v>
      </c>
      <c r="J57" t="s">
        <v>130</v>
      </c>
    </row>
    <row r="58" spans="1:10" ht="45">
      <c r="A58" t="str">
        <f t="shared" si="1"/>
        <v>2015-06-01</v>
      </c>
      <c r="B58" t="str">
        <f>"1815"</f>
        <v>1815</v>
      </c>
      <c r="C58" t="s">
        <v>127</v>
      </c>
      <c r="D58" t="s">
        <v>132</v>
      </c>
      <c r="E58" t="s">
        <v>19</v>
      </c>
      <c r="G58" s="1" t="s">
        <v>131</v>
      </c>
      <c r="I58" t="s">
        <v>16</v>
      </c>
      <c r="J58" t="s">
        <v>60</v>
      </c>
    </row>
    <row r="59" spans="1:10" ht="60">
      <c r="A59" t="str">
        <f t="shared" si="1"/>
        <v>2015-06-01</v>
      </c>
      <c r="B59" t="str">
        <f>"1830"</f>
        <v>1830</v>
      </c>
      <c r="C59" t="s">
        <v>133</v>
      </c>
      <c r="D59" t="s">
        <v>135</v>
      </c>
      <c r="E59" t="s">
        <v>19</v>
      </c>
      <c r="G59" s="1" t="s">
        <v>134</v>
      </c>
      <c r="I59" t="s">
        <v>14</v>
      </c>
      <c r="J59" t="s">
        <v>49</v>
      </c>
    </row>
    <row r="60" spans="1:10" ht="45">
      <c r="A60" t="str">
        <f t="shared" si="1"/>
        <v>2015-06-01</v>
      </c>
      <c r="B60" t="str">
        <f>"1900"</f>
        <v>1900</v>
      </c>
      <c r="C60" t="s">
        <v>126</v>
      </c>
      <c r="E60" t="s">
        <v>47</v>
      </c>
      <c r="G60" s="1" t="s">
        <v>48</v>
      </c>
      <c r="I60" t="s">
        <v>16</v>
      </c>
      <c r="J60" t="s">
        <v>49</v>
      </c>
    </row>
    <row r="61" spans="1:10" ht="45">
      <c r="A61" t="str">
        <f t="shared" si="1"/>
        <v>2015-06-01</v>
      </c>
      <c r="B61" t="str">
        <f>"1930"</f>
        <v>1930</v>
      </c>
      <c r="C61" t="s">
        <v>136</v>
      </c>
      <c r="D61" t="s">
        <v>138</v>
      </c>
      <c r="G61" s="1" t="s">
        <v>137</v>
      </c>
      <c r="H61" t="s">
        <v>139</v>
      </c>
      <c r="I61" t="s">
        <v>14</v>
      </c>
      <c r="J61" t="s">
        <v>27</v>
      </c>
    </row>
    <row r="62" spans="1:10" ht="45">
      <c r="A62" t="str">
        <f t="shared" si="1"/>
        <v>2015-06-01</v>
      </c>
      <c r="B62" t="str">
        <f>"2000"</f>
        <v>2000</v>
      </c>
      <c r="C62" t="s">
        <v>140</v>
      </c>
      <c r="E62" t="s">
        <v>11</v>
      </c>
      <c r="F62" t="s">
        <v>141</v>
      </c>
      <c r="G62" s="1" t="s">
        <v>142</v>
      </c>
      <c r="H62" t="s">
        <v>15</v>
      </c>
      <c r="I62" t="s">
        <v>143</v>
      </c>
      <c r="J62" t="s">
        <v>23</v>
      </c>
    </row>
    <row r="63" spans="1:10" ht="45">
      <c r="A63" t="str">
        <f t="shared" si="1"/>
        <v>2015-06-01</v>
      </c>
      <c r="B63" t="str">
        <f>"2030"</f>
        <v>2030</v>
      </c>
      <c r="C63" t="s">
        <v>144</v>
      </c>
      <c r="D63" t="s">
        <v>147</v>
      </c>
      <c r="E63" t="s">
        <v>94</v>
      </c>
      <c r="F63" t="s">
        <v>145</v>
      </c>
      <c r="G63" s="1" t="s">
        <v>146</v>
      </c>
      <c r="H63" t="s">
        <v>15</v>
      </c>
      <c r="I63" t="s">
        <v>22</v>
      </c>
      <c r="J63" t="s">
        <v>148</v>
      </c>
    </row>
    <row r="64" spans="1:10" ht="45">
      <c r="A64" t="str">
        <f t="shared" si="1"/>
        <v>2015-06-01</v>
      </c>
      <c r="B64" t="str">
        <f>"2130"</f>
        <v>2130</v>
      </c>
      <c r="C64" t="s">
        <v>149</v>
      </c>
      <c r="E64" t="s">
        <v>94</v>
      </c>
      <c r="F64" t="s">
        <v>150</v>
      </c>
      <c r="G64" s="1" t="s">
        <v>151</v>
      </c>
      <c r="H64" t="s">
        <v>139</v>
      </c>
      <c r="I64" t="s">
        <v>77</v>
      </c>
      <c r="J64" t="s">
        <v>49</v>
      </c>
    </row>
    <row r="65" spans="1:10" ht="45">
      <c r="A65" t="str">
        <f t="shared" si="1"/>
        <v>2015-06-01</v>
      </c>
      <c r="B65" t="str">
        <f>"2200"</f>
        <v>2200</v>
      </c>
      <c r="C65" t="s">
        <v>152</v>
      </c>
      <c r="D65" t="s">
        <v>155</v>
      </c>
      <c r="E65" t="s">
        <v>94</v>
      </c>
      <c r="F65" t="s">
        <v>153</v>
      </c>
      <c r="G65" s="1" t="s">
        <v>154</v>
      </c>
      <c r="H65" t="s">
        <v>139</v>
      </c>
      <c r="I65" t="s">
        <v>77</v>
      </c>
      <c r="J65" t="s">
        <v>23</v>
      </c>
    </row>
    <row r="66" spans="1:10" ht="45">
      <c r="A66" t="str">
        <f t="shared" si="1"/>
        <v>2015-06-01</v>
      </c>
      <c r="B66" t="str">
        <f>"2230"</f>
        <v>2230</v>
      </c>
      <c r="C66" t="s">
        <v>152</v>
      </c>
      <c r="D66" t="s">
        <v>157</v>
      </c>
      <c r="E66" t="s">
        <v>11</v>
      </c>
      <c r="F66" t="s">
        <v>12</v>
      </c>
      <c r="G66" s="1" t="s">
        <v>156</v>
      </c>
      <c r="H66" t="s">
        <v>139</v>
      </c>
      <c r="I66" t="s">
        <v>77</v>
      </c>
      <c r="J66" t="s">
        <v>30</v>
      </c>
    </row>
    <row r="67" spans="1:10" ht="45">
      <c r="A67" t="str">
        <f t="shared" si="1"/>
        <v>2015-06-01</v>
      </c>
      <c r="B67" t="str">
        <f>"2300"</f>
        <v>2300</v>
      </c>
      <c r="C67" t="s">
        <v>126</v>
      </c>
      <c r="E67" t="s">
        <v>47</v>
      </c>
      <c r="G67" s="1" t="s">
        <v>48</v>
      </c>
      <c r="I67" t="s">
        <v>16</v>
      </c>
      <c r="J67" t="s">
        <v>49</v>
      </c>
    </row>
    <row r="68" spans="1:10" ht="45">
      <c r="A68" t="str">
        <f t="shared" si="1"/>
        <v>2015-06-01</v>
      </c>
      <c r="B68" t="str">
        <f>"2330"</f>
        <v>2330</v>
      </c>
      <c r="C68" t="s">
        <v>127</v>
      </c>
      <c r="D68" t="s">
        <v>129</v>
      </c>
      <c r="E68" t="s">
        <v>19</v>
      </c>
      <c r="G68" s="1" t="s">
        <v>128</v>
      </c>
      <c r="I68" t="s">
        <v>16</v>
      </c>
      <c r="J68" t="s">
        <v>130</v>
      </c>
    </row>
    <row r="69" spans="1:10" ht="45">
      <c r="A69" t="str">
        <f t="shared" si="1"/>
        <v>2015-06-01</v>
      </c>
      <c r="B69" t="str">
        <f>"2345"</f>
        <v>2345</v>
      </c>
      <c r="C69" t="s">
        <v>127</v>
      </c>
      <c r="D69" t="s">
        <v>132</v>
      </c>
      <c r="E69" t="s">
        <v>19</v>
      </c>
      <c r="G69" s="1" t="s">
        <v>131</v>
      </c>
      <c r="I69" t="s">
        <v>16</v>
      </c>
      <c r="J69" t="s">
        <v>60</v>
      </c>
    </row>
    <row r="70" spans="1:10" ht="45">
      <c r="A70" t="str">
        <f aca="true" t="shared" si="2" ref="A70:A104">"2015-06-02"</f>
        <v>2015-06-02</v>
      </c>
      <c r="B70" t="str">
        <f>"0000"</f>
        <v>0000</v>
      </c>
      <c r="C70" t="s">
        <v>10</v>
      </c>
      <c r="E70" t="s">
        <v>11</v>
      </c>
      <c r="F70" t="s">
        <v>12</v>
      </c>
      <c r="G70" s="1" t="s">
        <v>13</v>
      </c>
      <c r="H70" t="s">
        <v>15</v>
      </c>
      <c r="I70" t="s">
        <v>16</v>
      </c>
      <c r="J70" t="s">
        <v>101</v>
      </c>
    </row>
    <row r="71" spans="1:10" ht="45">
      <c r="A71" t="str">
        <f t="shared" si="2"/>
        <v>2015-06-02</v>
      </c>
      <c r="B71" t="str">
        <f>"0600"</f>
        <v>0600</v>
      </c>
      <c r="C71" t="s">
        <v>18</v>
      </c>
      <c r="D71" t="s">
        <v>158</v>
      </c>
      <c r="E71" t="s">
        <v>19</v>
      </c>
      <c r="G71" s="1" t="s">
        <v>20</v>
      </c>
      <c r="H71" t="s">
        <v>15</v>
      </c>
      <c r="I71" t="s">
        <v>22</v>
      </c>
      <c r="J71" t="s">
        <v>23</v>
      </c>
    </row>
    <row r="72" spans="1:10" ht="45">
      <c r="A72" t="str">
        <f t="shared" si="2"/>
        <v>2015-06-02</v>
      </c>
      <c r="B72" t="str">
        <f>"0630"</f>
        <v>0630</v>
      </c>
      <c r="C72" t="s">
        <v>31</v>
      </c>
      <c r="E72" t="s">
        <v>19</v>
      </c>
      <c r="G72" s="1" t="s">
        <v>32</v>
      </c>
      <c r="H72" t="s">
        <v>15</v>
      </c>
      <c r="I72" t="s">
        <v>22</v>
      </c>
      <c r="J72" t="s">
        <v>38</v>
      </c>
    </row>
    <row r="73" spans="1:10" ht="45">
      <c r="A73" t="str">
        <f t="shared" si="2"/>
        <v>2015-06-02</v>
      </c>
      <c r="B73" t="str">
        <f>"0700"</f>
        <v>0700</v>
      </c>
      <c r="C73" t="s">
        <v>28</v>
      </c>
      <c r="E73" t="s">
        <v>19</v>
      </c>
      <c r="G73" s="1" t="s">
        <v>29</v>
      </c>
      <c r="H73" t="s">
        <v>15</v>
      </c>
      <c r="I73" t="s">
        <v>14</v>
      </c>
      <c r="J73" t="s">
        <v>49</v>
      </c>
    </row>
    <row r="74" spans="1:10" ht="45">
      <c r="A74" t="str">
        <f t="shared" si="2"/>
        <v>2015-06-02</v>
      </c>
      <c r="B74" t="str">
        <f>"0730"</f>
        <v>0730</v>
      </c>
      <c r="C74" t="s">
        <v>104</v>
      </c>
      <c r="D74" t="s">
        <v>159</v>
      </c>
      <c r="E74" t="s">
        <v>11</v>
      </c>
      <c r="G74" s="1" t="s">
        <v>105</v>
      </c>
      <c r="H74" t="s">
        <v>15</v>
      </c>
      <c r="I74" t="s">
        <v>107</v>
      </c>
      <c r="J74" t="s">
        <v>27</v>
      </c>
    </row>
    <row r="75" spans="1:10" ht="45">
      <c r="A75" t="str">
        <f t="shared" si="2"/>
        <v>2015-06-02</v>
      </c>
      <c r="B75" t="str">
        <f>"0800"</f>
        <v>0800</v>
      </c>
      <c r="C75" t="s">
        <v>34</v>
      </c>
      <c r="E75" t="s">
        <v>19</v>
      </c>
      <c r="G75" s="1" t="s">
        <v>160</v>
      </c>
      <c r="I75" t="s">
        <v>16</v>
      </c>
      <c r="J75" t="s">
        <v>27</v>
      </c>
    </row>
    <row r="76" spans="1:10" ht="30">
      <c r="A76" t="str">
        <f t="shared" si="2"/>
        <v>2015-06-02</v>
      </c>
      <c r="B76" t="str">
        <f>"0830"</f>
        <v>0830</v>
      </c>
      <c r="C76" t="s">
        <v>24</v>
      </c>
      <c r="D76" t="s">
        <v>162</v>
      </c>
      <c r="E76" t="s">
        <v>19</v>
      </c>
      <c r="G76" s="1" t="s">
        <v>161</v>
      </c>
      <c r="H76" t="s">
        <v>15</v>
      </c>
      <c r="I76" t="s">
        <v>16</v>
      </c>
      <c r="J76" t="s">
        <v>27</v>
      </c>
    </row>
    <row r="77" spans="1:10" ht="45">
      <c r="A77" t="str">
        <f t="shared" si="2"/>
        <v>2015-06-02</v>
      </c>
      <c r="B77" t="str">
        <f>"0900"</f>
        <v>0900</v>
      </c>
      <c r="C77" t="s">
        <v>36</v>
      </c>
      <c r="E77" t="s">
        <v>19</v>
      </c>
      <c r="G77" s="1" t="s">
        <v>37</v>
      </c>
      <c r="H77" t="s">
        <v>15</v>
      </c>
      <c r="I77" t="s">
        <v>16</v>
      </c>
      <c r="J77" t="s">
        <v>38</v>
      </c>
    </row>
    <row r="78" spans="1:10" ht="30">
      <c r="A78" t="str">
        <f t="shared" si="2"/>
        <v>2015-06-02</v>
      </c>
      <c r="B78" t="str">
        <f>"0930"</f>
        <v>0930</v>
      </c>
      <c r="C78" t="s">
        <v>39</v>
      </c>
      <c r="D78" t="s">
        <v>164</v>
      </c>
      <c r="E78" t="s">
        <v>19</v>
      </c>
      <c r="G78" s="1" t="s">
        <v>163</v>
      </c>
      <c r="H78" t="s">
        <v>15</v>
      </c>
      <c r="I78" t="s">
        <v>16</v>
      </c>
      <c r="J78" t="s">
        <v>27</v>
      </c>
    </row>
    <row r="79" spans="1:10" ht="45">
      <c r="A79" t="str">
        <f t="shared" si="2"/>
        <v>2015-06-02</v>
      </c>
      <c r="B79" t="str">
        <f>"1000"</f>
        <v>1000</v>
      </c>
      <c r="C79" t="s">
        <v>127</v>
      </c>
      <c r="D79" t="s">
        <v>129</v>
      </c>
      <c r="E79" t="s">
        <v>19</v>
      </c>
      <c r="G79" s="1" t="s">
        <v>128</v>
      </c>
      <c r="I79" t="s">
        <v>16</v>
      </c>
      <c r="J79" t="s">
        <v>130</v>
      </c>
    </row>
    <row r="80" spans="1:10" ht="45">
      <c r="A80" t="str">
        <f t="shared" si="2"/>
        <v>2015-06-02</v>
      </c>
      <c r="B80" t="str">
        <f>"1015"</f>
        <v>1015</v>
      </c>
      <c r="C80" t="s">
        <v>127</v>
      </c>
      <c r="D80" t="s">
        <v>132</v>
      </c>
      <c r="E80" t="s">
        <v>19</v>
      </c>
      <c r="G80" s="1" t="s">
        <v>131</v>
      </c>
      <c r="I80" t="s">
        <v>16</v>
      </c>
      <c r="J80" t="s">
        <v>60</v>
      </c>
    </row>
    <row r="81" spans="1:10" ht="60">
      <c r="A81" t="str">
        <f t="shared" si="2"/>
        <v>2015-06-02</v>
      </c>
      <c r="B81" t="str">
        <f>"1030"</f>
        <v>1030</v>
      </c>
      <c r="C81" t="s">
        <v>133</v>
      </c>
      <c r="D81" t="s">
        <v>135</v>
      </c>
      <c r="E81" t="s">
        <v>19</v>
      </c>
      <c r="G81" s="1" t="s">
        <v>134</v>
      </c>
      <c r="I81" t="s">
        <v>14</v>
      </c>
      <c r="J81" t="s">
        <v>49</v>
      </c>
    </row>
    <row r="82" spans="1:10" ht="60">
      <c r="A82" t="str">
        <f t="shared" si="2"/>
        <v>2015-06-02</v>
      </c>
      <c r="B82" t="str">
        <f>"1100"</f>
        <v>1100</v>
      </c>
      <c r="C82" t="s">
        <v>165</v>
      </c>
      <c r="D82" t="s">
        <v>167</v>
      </c>
      <c r="E82" t="s">
        <v>11</v>
      </c>
      <c r="F82" t="s">
        <v>95</v>
      </c>
      <c r="G82" s="1" t="s">
        <v>166</v>
      </c>
      <c r="H82" t="s">
        <v>15</v>
      </c>
      <c r="I82" t="s">
        <v>16</v>
      </c>
      <c r="J82" t="s">
        <v>38</v>
      </c>
    </row>
    <row r="83" spans="1:10" ht="45">
      <c r="A83" t="str">
        <f t="shared" si="2"/>
        <v>2015-06-02</v>
      </c>
      <c r="B83" t="str">
        <f>"1130"</f>
        <v>1130</v>
      </c>
      <c r="C83" t="s">
        <v>168</v>
      </c>
      <c r="E83" t="s">
        <v>19</v>
      </c>
      <c r="F83" t="s">
        <v>169</v>
      </c>
      <c r="G83" s="1" t="s">
        <v>170</v>
      </c>
      <c r="H83" t="s">
        <v>15</v>
      </c>
      <c r="I83" t="s">
        <v>16</v>
      </c>
      <c r="J83" t="s">
        <v>81</v>
      </c>
    </row>
    <row r="84" spans="1:10" ht="45">
      <c r="A84" t="str">
        <f t="shared" si="2"/>
        <v>2015-06-02</v>
      </c>
      <c r="B84" t="str">
        <f>"1230"</f>
        <v>1230</v>
      </c>
      <c r="C84" t="s">
        <v>84</v>
      </c>
      <c r="D84" t="s">
        <v>91</v>
      </c>
      <c r="G84" s="1" t="s">
        <v>90</v>
      </c>
      <c r="I84" t="s">
        <v>16</v>
      </c>
      <c r="J84" t="s">
        <v>92</v>
      </c>
    </row>
    <row r="85" spans="1:10" ht="45">
      <c r="A85" t="str">
        <f t="shared" si="2"/>
        <v>2015-06-02</v>
      </c>
      <c r="B85" t="str">
        <f>"1300"</f>
        <v>1300</v>
      </c>
      <c r="C85" t="s">
        <v>136</v>
      </c>
      <c r="D85" t="s">
        <v>138</v>
      </c>
      <c r="G85" s="1" t="s">
        <v>137</v>
      </c>
      <c r="H85" t="s">
        <v>139</v>
      </c>
      <c r="I85" t="s">
        <v>14</v>
      </c>
      <c r="J85" t="s">
        <v>27</v>
      </c>
    </row>
    <row r="86" spans="1:10" ht="45">
      <c r="A86" t="str">
        <f t="shared" si="2"/>
        <v>2015-06-02</v>
      </c>
      <c r="B86" t="str">
        <f>"1330"</f>
        <v>1330</v>
      </c>
      <c r="C86" t="s">
        <v>140</v>
      </c>
      <c r="E86" t="s">
        <v>11</v>
      </c>
      <c r="F86" t="s">
        <v>141</v>
      </c>
      <c r="G86" s="1" t="s">
        <v>142</v>
      </c>
      <c r="H86" t="s">
        <v>15</v>
      </c>
      <c r="I86" t="s">
        <v>143</v>
      </c>
      <c r="J86" t="s">
        <v>23</v>
      </c>
    </row>
    <row r="87" spans="1:10" ht="30">
      <c r="A87" t="str">
        <f t="shared" si="2"/>
        <v>2015-06-02</v>
      </c>
      <c r="B87" t="str">
        <f>"1400"</f>
        <v>1400</v>
      </c>
      <c r="C87" t="s">
        <v>171</v>
      </c>
      <c r="E87" t="s">
        <v>19</v>
      </c>
      <c r="G87" s="1" t="s">
        <v>172</v>
      </c>
      <c r="I87" t="s">
        <v>16</v>
      </c>
      <c r="J87" t="s">
        <v>27</v>
      </c>
    </row>
    <row r="88" spans="1:10" ht="45">
      <c r="A88" t="str">
        <f t="shared" si="2"/>
        <v>2015-06-02</v>
      </c>
      <c r="B88" t="str">
        <f>"1430"</f>
        <v>1430</v>
      </c>
      <c r="C88" t="s">
        <v>34</v>
      </c>
      <c r="E88" t="s">
        <v>19</v>
      </c>
      <c r="G88" s="1" t="s">
        <v>160</v>
      </c>
      <c r="I88" t="s">
        <v>16</v>
      </c>
      <c r="J88" t="s">
        <v>27</v>
      </c>
    </row>
    <row r="89" spans="1:10" ht="45">
      <c r="A89" t="str">
        <f t="shared" si="2"/>
        <v>2015-06-02</v>
      </c>
      <c r="B89" t="str">
        <f>"1500"</f>
        <v>1500</v>
      </c>
      <c r="C89" t="s">
        <v>31</v>
      </c>
      <c r="E89" t="s">
        <v>19</v>
      </c>
      <c r="G89" s="1" t="s">
        <v>32</v>
      </c>
      <c r="H89" t="s">
        <v>15</v>
      </c>
      <c r="I89" t="s">
        <v>22</v>
      </c>
      <c r="J89" t="s">
        <v>38</v>
      </c>
    </row>
    <row r="90" spans="1:10" ht="30">
      <c r="A90" t="str">
        <f t="shared" si="2"/>
        <v>2015-06-02</v>
      </c>
      <c r="B90" t="str">
        <f>"1530"</f>
        <v>1530</v>
      </c>
      <c r="C90" t="s">
        <v>39</v>
      </c>
      <c r="D90" t="s">
        <v>164</v>
      </c>
      <c r="E90" t="s">
        <v>19</v>
      </c>
      <c r="G90" s="1" t="s">
        <v>163</v>
      </c>
      <c r="H90" t="s">
        <v>15</v>
      </c>
      <c r="I90" t="s">
        <v>16</v>
      </c>
      <c r="J90" t="s">
        <v>27</v>
      </c>
    </row>
    <row r="91" spans="1:10" ht="45">
      <c r="A91" t="str">
        <f t="shared" si="2"/>
        <v>2015-06-02</v>
      </c>
      <c r="B91" t="str">
        <f>"1600"</f>
        <v>1600</v>
      </c>
      <c r="C91" t="s">
        <v>36</v>
      </c>
      <c r="E91" t="s">
        <v>19</v>
      </c>
      <c r="G91" s="1" t="s">
        <v>37</v>
      </c>
      <c r="H91" t="s">
        <v>15</v>
      </c>
      <c r="I91" t="s">
        <v>16</v>
      </c>
      <c r="J91" t="s">
        <v>38</v>
      </c>
    </row>
    <row r="92" spans="1:10" ht="45">
      <c r="A92" t="str">
        <f t="shared" si="2"/>
        <v>2015-06-02</v>
      </c>
      <c r="B92" t="str">
        <f>"1630"</f>
        <v>1630</v>
      </c>
      <c r="C92" t="s">
        <v>28</v>
      </c>
      <c r="E92" t="s">
        <v>19</v>
      </c>
      <c r="G92" s="1" t="s">
        <v>29</v>
      </c>
      <c r="H92" t="s">
        <v>15</v>
      </c>
      <c r="I92" t="s">
        <v>14</v>
      </c>
      <c r="J92" t="s">
        <v>49</v>
      </c>
    </row>
    <row r="93" spans="1:10" ht="45">
      <c r="A93" t="str">
        <f t="shared" si="2"/>
        <v>2015-06-02</v>
      </c>
      <c r="B93" t="str">
        <f>"1700"</f>
        <v>1700</v>
      </c>
      <c r="C93" t="s">
        <v>104</v>
      </c>
      <c r="D93" t="s">
        <v>159</v>
      </c>
      <c r="E93" t="s">
        <v>11</v>
      </c>
      <c r="G93" s="1" t="s">
        <v>105</v>
      </c>
      <c r="H93" t="s">
        <v>15</v>
      </c>
      <c r="I93" t="s">
        <v>107</v>
      </c>
      <c r="J93" t="s">
        <v>27</v>
      </c>
    </row>
    <row r="94" spans="1:10" ht="45">
      <c r="A94" t="str">
        <f t="shared" si="2"/>
        <v>2015-06-02</v>
      </c>
      <c r="B94" t="str">
        <f>"1730"</f>
        <v>1730</v>
      </c>
      <c r="C94" t="s">
        <v>126</v>
      </c>
      <c r="E94" t="s">
        <v>47</v>
      </c>
      <c r="G94" s="1" t="s">
        <v>48</v>
      </c>
      <c r="I94" t="s">
        <v>16</v>
      </c>
      <c r="J94" t="s">
        <v>49</v>
      </c>
    </row>
    <row r="95" spans="1:10" ht="60">
      <c r="A95" t="str">
        <f t="shared" si="2"/>
        <v>2015-06-02</v>
      </c>
      <c r="B95" t="str">
        <f>"1800"</f>
        <v>1800</v>
      </c>
      <c r="C95" t="s">
        <v>173</v>
      </c>
      <c r="D95" t="s">
        <v>175</v>
      </c>
      <c r="E95" t="s">
        <v>19</v>
      </c>
      <c r="G95" s="1" t="s">
        <v>174</v>
      </c>
      <c r="I95" t="s">
        <v>16</v>
      </c>
      <c r="J95" t="s">
        <v>60</v>
      </c>
    </row>
    <row r="96" spans="1:10" ht="30">
      <c r="A96" t="str">
        <f t="shared" si="2"/>
        <v>2015-06-02</v>
      </c>
      <c r="B96" t="str">
        <f>"1815"</f>
        <v>1815</v>
      </c>
      <c r="C96" t="s">
        <v>173</v>
      </c>
      <c r="D96" t="s">
        <v>177</v>
      </c>
      <c r="E96" t="s">
        <v>19</v>
      </c>
      <c r="G96" s="1" t="s">
        <v>176</v>
      </c>
      <c r="I96" t="s">
        <v>16</v>
      </c>
      <c r="J96" t="s">
        <v>178</v>
      </c>
    </row>
    <row r="97" spans="1:10" ht="45">
      <c r="A97" t="str">
        <f t="shared" si="2"/>
        <v>2015-06-02</v>
      </c>
      <c r="B97" t="str">
        <f>"1830"</f>
        <v>1830</v>
      </c>
      <c r="C97" t="s">
        <v>140</v>
      </c>
      <c r="E97" t="s">
        <v>11</v>
      </c>
      <c r="F97" t="s">
        <v>141</v>
      </c>
      <c r="G97" s="1" t="s">
        <v>142</v>
      </c>
      <c r="H97" t="s">
        <v>15</v>
      </c>
      <c r="I97" t="s">
        <v>143</v>
      </c>
      <c r="J97" t="s">
        <v>30</v>
      </c>
    </row>
    <row r="98" spans="1:10" ht="45">
      <c r="A98" t="str">
        <f t="shared" si="2"/>
        <v>2015-06-02</v>
      </c>
      <c r="B98" t="str">
        <f>"1900"</f>
        <v>1900</v>
      </c>
      <c r="C98" t="s">
        <v>126</v>
      </c>
      <c r="E98" t="s">
        <v>47</v>
      </c>
      <c r="G98" s="1" t="s">
        <v>48</v>
      </c>
      <c r="I98" t="s">
        <v>16</v>
      </c>
      <c r="J98" t="s">
        <v>49</v>
      </c>
    </row>
    <row r="99" spans="1:10" ht="45">
      <c r="A99" t="str">
        <f t="shared" si="2"/>
        <v>2015-06-02</v>
      </c>
      <c r="B99" t="str">
        <f>"1930"</f>
        <v>1930</v>
      </c>
      <c r="C99" t="s">
        <v>179</v>
      </c>
      <c r="E99" t="s">
        <v>11</v>
      </c>
      <c r="G99" s="1" t="s">
        <v>180</v>
      </c>
      <c r="I99" t="s">
        <v>16</v>
      </c>
      <c r="J99" t="s">
        <v>181</v>
      </c>
    </row>
    <row r="100" spans="1:10" ht="45">
      <c r="A100" t="str">
        <f t="shared" si="2"/>
        <v>2015-06-02</v>
      </c>
      <c r="B100" t="str">
        <f>"2000"</f>
        <v>2000</v>
      </c>
      <c r="C100" t="s">
        <v>182</v>
      </c>
      <c r="D100" t="s">
        <v>184</v>
      </c>
      <c r="E100" t="s">
        <v>19</v>
      </c>
      <c r="G100" s="1" t="s">
        <v>183</v>
      </c>
      <c r="H100" t="s">
        <v>15</v>
      </c>
      <c r="I100" t="s">
        <v>16</v>
      </c>
      <c r="J100" t="s">
        <v>27</v>
      </c>
    </row>
    <row r="101" spans="1:10" ht="45">
      <c r="A101" t="str">
        <f t="shared" si="2"/>
        <v>2015-06-02</v>
      </c>
      <c r="B101" t="str">
        <f>"2030"</f>
        <v>2030</v>
      </c>
      <c r="C101" t="s">
        <v>185</v>
      </c>
      <c r="D101" t="s">
        <v>188</v>
      </c>
      <c r="E101" t="s">
        <v>11</v>
      </c>
      <c r="F101" t="s">
        <v>186</v>
      </c>
      <c r="G101" s="1" t="s">
        <v>187</v>
      </c>
      <c r="H101" t="s">
        <v>15</v>
      </c>
      <c r="I101" t="s">
        <v>16</v>
      </c>
      <c r="J101" t="s">
        <v>23</v>
      </c>
    </row>
    <row r="102" spans="1:10" ht="45">
      <c r="A102" t="str">
        <f t="shared" si="2"/>
        <v>2015-06-02</v>
      </c>
      <c r="B102" t="str">
        <f>"2100"</f>
        <v>2100</v>
      </c>
      <c r="C102" t="s">
        <v>119</v>
      </c>
      <c r="D102" t="s">
        <v>190</v>
      </c>
      <c r="G102" s="1" t="s">
        <v>189</v>
      </c>
      <c r="I102" t="s">
        <v>16</v>
      </c>
      <c r="J102" t="s">
        <v>49</v>
      </c>
    </row>
    <row r="103" spans="1:10" ht="30">
      <c r="A103" t="str">
        <f t="shared" si="2"/>
        <v>2015-06-02</v>
      </c>
      <c r="B103" t="str">
        <f>"2130"</f>
        <v>2130</v>
      </c>
      <c r="C103" t="s">
        <v>191</v>
      </c>
      <c r="D103" t="s">
        <v>193</v>
      </c>
      <c r="E103" t="s">
        <v>19</v>
      </c>
      <c r="G103" s="1" t="s">
        <v>192</v>
      </c>
      <c r="H103" t="s">
        <v>15</v>
      </c>
      <c r="I103" t="s">
        <v>16</v>
      </c>
      <c r="J103" t="s">
        <v>27</v>
      </c>
    </row>
    <row r="104" spans="1:10" ht="15">
      <c r="A104" t="str">
        <f t="shared" si="2"/>
        <v>2015-06-02</v>
      </c>
      <c r="B104" t="str">
        <f>"2200"</f>
        <v>2200</v>
      </c>
      <c r="C104" t="s">
        <v>195</v>
      </c>
      <c r="G104" s="1" t="s">
        <v>194</v>
      </c>
      <c r="I104" t="s">
        <v>14</v>
      </c>
      <c r="J104" t="s">
        <v>196</v>
      </c>
    </row>
    <row r="105" spans="1:10" ht="45">
      <c r="A105" t="str">
        <f aca="true" t="shared" si="3" ref="A105:A144">"2015-06-03"</f>
        <v>2015-06-03</v>
      </c>
      <c r="B105" t="str">
        <f>"0015"</f>
        <v>0015</v>
      </c>
      <c r="C105" t="s">
        <v>126</v>
      </c>
      <c r="E105" t="s">
        <v>47</v>
      </c>
      <c r="G105" s="1" t="s">
        <v>48</v>
      </c>
      <c r="I105" t="s">
        <v>16</v>
      </c>
      <c r="J105" t="s">
        <v>49</v>
      </c>
    </row>
    <row r="106" spans="1:10" ht="30">
      <c r="A106" t="str">
        <f t="shared" si="3"/>
        <v>2015-06-03</v>
      </c>
      <c r="B106" t="str">
        <f>"0045"</f>
        <v>0045</v>
      </c>
      <c r="C106" t="s">
        <v>173</v>
      </c>
      <c r="D106" t="s">
        <v>177</v>
      </c>
      <c r="E106" t="s">
        <v>19</v>
      </c>
      <c r="G106" s="1" t="s">
        <v>176</v>
      </c>
      <c r="I106" t="s">
        <v>16</v>
      </c>
      <c r="J106" t="s">
        <v>178</v>
      </c>
    </row>
    <row r="107" spans="1:10" ht="30">
      <c r="A107" t="str">
        <f t="shared" si="3"/>
        <v>2015-06-03</v>
      </c>
      <c r="B107" t="str">
        <f>"0100"</f>
        <v>0100</v>
      </c>
      <c r="C107" t="s">
        <v>197</v>
      </c>
      <c r="E107" t="s">
        <v>94</v>
      </c>
      <c r="F107" t="s">
        <v>198</v>
      </c>
      <c r="G107" s="1" t="s">
        <v>199</v>
      </c>
      <c r="H107" t="s">
        <v>15</v>
      </c>
      <c r="I107" t="s">
        <v>16</v>
      </c>
      <c r="J107" t="s">
        <v>200</v>
      </c>
    </row>
    <row r="108" spans="1:10" ht="45">
      <c r="A108" t="str">
        <f t="shared" si="3"/>
        <v>2015-06-03</v>
      </c>
      <c r="B108" t="str">
        <f>"0200"</f>
        <v>0200</v>
      </c>
      <c r="C108" t="s">
        <v>201</v>
      </c>
      <c r="D108" t="s">
        <v>203</v>
      </c>
      <c r="E108" t="s">
        <v>11</v>
      </c>
      <c r="G108" s="1" t="s">
        <v>202</v>
      </c>
      <c r="I108" t="s">
        <v>16</v>
      </c>
      <c r="J108" t="s">
        <v>56</v>
      </c>
    </row>
    <row r="109" spans="1:10" ht="45">
      <c r="A109" t="str">
        <f t="shared" si="3"/>
        <v>2015-06-03</v>
      </c>
      <c r="B109" t="str">
        <f>"0300"</f>
        <v>0300</v>
      </c>
      <c r="C109" t="s">
        <v>54</v>
      </c>
      <c r="E109" t="s">
        <v>11</v>
      </c>
      <c r="F109" t="s">
        <v>153</v>
      </c>
      <c r="G109" s="1" t="s">
        <v>204</v>
      </c>
      <c r="I109" t="s">
        <v>16</v>
      </c>
      <c r="J109" t="s">
        <v>205</v>
      </c>
    </row>
    <row r="110" spans="1:10" ht="45">
      <c r="A110" t="str">
        <f t="shared" si="3"/>
        <v>2015-06-03</v>
      </c>
      <c r="B110" t="str">
        <f>"0400"</f>
        <v>0400</v>
      </c>
      <c r="C110" t="s">
        <v>206</v>
      </c>
      <c r="D110" t="s">
        <v>208</v>
      </c>
      <c r="E110" t="s">
        <v>11</v>
      </c>
      <c r="G110" s="1" t="s">
        <v>207</v>
      </c>
      <c r="I110" t="s">
        <v>16</v>
      </c>
      <c r="J110" t="s">
        <v>209</v>
      </c>
    </row>
    <row r="111" spans="1:10" ht="45">
      <c r="A111" t="str">
        <f t="shared" si="3"/>
        <v>2015-06-03</v>
      </c>
      <c r="B111" t="str">
        <f>"0500"</f>
        <v>0500</v>
      </c>
      <c r="C111" t="s">
        <v>210</v>
      </c>
      <c r="E111" t="s">
        <v>11</v>
      </c>
      <c r="G111" s="1" t="s">
        <v>211</v>
      </c>
      <c r="I111" t="s">
        <v>16</v>
      </c>
      <c r="J111" t="s">
        <v>205</v>
      </c>
    </row>
    <row r="112" spans="1:10" ht="45">
      <c r="A112" t="str">
        <f t="shared" si="3"/>
        <v>2015-06-03</v>
      </c>
      <c r="B112" t="str">
        <f>"0600"</f>
        <v>0600</v>
      </c>
      <c r="C112" t="s">
        <v>18</v>
      </c>
      <c r="D112" t="s">
        <v>21</v>
      </c>
      <c r="E112" t="s">
        <v>19</v>
      </c>
      <c r="G112" s="1" t="s">
        <v>20</v>
      </c>
      <c r="H112" t="s">
        <v>15</v>
      </c>
      <c r="I112" t="s">
        <v>22</v>
      </c>
      <c r="J112" t="s">
        <v>23</v>
      </c>
    </row>
    <row r="113" spans="1:10" ht="45">
      <c r="A113" t="str">
        <f t="shared" si="3"/>
        <v>2015-06-03</v>
      </c>
      <c r="B113" t="str">
        <f>"0630"</f>
        <v>0630</v>
      </c>
      <c r="C113" t="s">
        <v>31</v>
      </c>
      <c r="E113" t="s">
        <v>19</v>
      </c>
      <c r="G113" s="1" t="s">
        <v>32</v>
      </c>
      <c r="H113" t="s">
        <v>15</v>
      </c>
      <c r="I113" t="s">
        <v>22</v>
      </c>
      <c r="J113" t="s">
        <v>38</v>
      </c>
    </row>
    <row r="114" spans="1:10" ht="45">
      <c r="A114" t="str">
        <f t="shared" si="3"/>
        <v>2015-06-03</v>
      </c>
      <c r="B114" t="str">
        <f>"0700"</f>
        <v>0700</v>
      </c>
      <c r="C114" t="s">
        <v>28</v>
      </c>
      <c r="E114" t="s">
        <v>11</v>
      </c>
      <c r="G114" s="1" t="s">
        <v>29</v>
      </c>
      <c r="H114" t="s">
        <v>15</v>
      </c>
      <c r="I114" t="s">
        <v>14</v>
      </c>
      <c r="J114" t="s">
        <v>38</v>
      </c>
    </row>
    <row r="115" spans="1:10" ht="45">
      <c r="A115" t="str">
        <f t="shared" si="3"/>
        <v>2015-06-03</v>
      </c>
      <c r="B115" t="str">
        <f>"0730"</f>
        <v>0730</v>
      </c>
      <c r="C115" t="s">
        <v>104</v>
      </c>
      <c r="D115" t="s">
        <v>212</v>
      </c>
      <c r="E115" t="s">
        <v>11</v>
      </c>
      <c r="G115" s="1" t="s">
        <v>105</v>
      </c>
      <c r="H115" t="s">
        <v>15</v>
      </c>
      <c r="I115" t="s">
        <v>107</v>
      </c>
      <c r="J115" t="s">
        <v>92</v>
      </c>
    </row>
    <row r="116" spans="1:10" ht="45">
      <c r="A116" t="str">
        <f t="shared" si="3"/>
        <v>2015-06-03</v>
      </c>
      <c r="B116" t="str">
        <f>"0800"</f>
        <v>0800</v>
      </c>
      <c r="C116" t="s">
        <v>34</v>
      </c>
      <c r="E116" t="s">
        <v>19</v>
      </c>
      <c r="G116" s="1" t="s">
        <v>213</v>
      </c>
      <c r="I116" t="s">
        <v>16</v>
      </c>
      <c r="J116" t="s">
        <v>92</v>
      </c>
    </row>
    <row r="117" spans="1:10" ht="30">
      <c r="A117" t="str">
        <f t="shared" si="3"/>
        <v>2015-06-03</v>
      </c>
      <c r="B117" t="str">
        <f>"0830"</f>
        <v>0830</v>
      </c>
      <c r="C117" t="s">
        <v>24</v>
      </c>
      <c r="D117" t="s">
        <v>26</v>
      </c>
      <c r="E117" t="s">
        <v>19</v>
      </c>
      <c r="G117" s="1" t="s">
        <v>25</v>
      </c>
      <c r="H117" t="s">
        <v>15</v>
      </c>
      <c r="I117" t="s">
        <v>16</v>
      </c>
      <c r="J117" t="s">
        <v>27</v>
      </c>
    </row>
    <row r="118" spans="1:10" ht="45">
      <c r="A118" t="str">
        <f t="shared" si="3"/>
        <v>2015-06-03</v>
      </c>
      <c r="B118" t="str">
        <f>"0900"</f>
        <v>0900</v>
      </c>
      <c r="C118" t="s">
        <v>36</v>
      </c>
      <c r="E118" t="s">
        <v>19</v>
      </c>
      <c r="G118" s="1" t="s">
        <v>37</v>
      </c>
      <c r="H118" t="s">
        <v>15</v>
      </c>
      <c r="I118" t="s">
        <v>16</v>
      </c>
      <c r="J118" t="s">
        <v>38</v>
      </c>
    </row>
    <row r="119" spans="1:10" ht="45">
      <c r="A119" t="str">
        <f t="shared" si="3"/>
        <v>2015-06-03</v>
      </c>
      <c r="B119" t="str">
        <f>"0930"</f>
        <v>0930</v>
      </c>
      <c r="C119" t="s">
        <v>39</v>
      </c>
      <c r="D119" t="s">
        <v>41</v>
      </c>
      <c r="E119" t="s">
        <v>19</v>
      </c>
      <c r="G119" s="1" t="s">
        <v>40</v>
      </c>
      <c r="H119" t="s">
        <v>15</v>
      </c>
      <c r="I119" t="s">
        <v>16</v>
      </c>
      <c r="J119" t="s">
        <v>23</v>
      </c>
    </row>
    <row r="120" spans="1:10" ht="60">
      <c r="A120" t="str">
        <f t="shared" si="3"/>
        <v>2015-06-03</v>
      </c>
      <c r="B120" t="str">
        <f>"1000"</f>
        <v>1000</v>
      </c>
      <c r="C120" t="s">
        <v>173</v>
      </c>
      <c r="D120" t="s">
        <v>175</v>
      </c>
      <c r="E120" t="s">
        <v>19</v>
      </c>
      <c r="G120" s="1" t="s">
        <v>174</v>
      </c>
      <c r="I120" t="s">
        <v>16</v>
      </c>
      <c r="J120" t="s">
        <v>60</v>
      </c>
    </row>
    <row r="121" spans="1:10" ht="30">
      <c r="A121" t="str">
        <f t="shared" si="3"/>
        <v>2015-06-03</v>
      </c>
      <c r="B121" t="str">
        <f>"1015"</f>
        <v>1015</v>
      </c>
      <c r="C121" t="s">
        <v>173</v>
      </c>
      <c r="D121" t="s">
        <v>177</v>
      </c>
      <c r="E121" t="s">
        <v>19</v>
      </c>
      <c r="G121" s="1" t="s">
        <v>176</v>
      </c>
      <c r="I121" t="s">
        <v>16</v>
      </c>
      <c r="J121" t="s">
        <v>178</v>
      </c>
    </row>
    <row r="122" spans="1:10" ht="45">
      <c r="A122" t="str">
        <f t="shared" si="3"/>
        <v>2015-06-03</v>
      </c>
      <c r="B122" t="str">
        <f>"1030"</f>
        <v>1030</v>
      </c>
      <c r="C122" t="s">
        <v>140</v>
      </c>
      <c r="E122" t="s">
        <v>11</v>
      </c>
      <c r="F122" t="s">
        <v>141</v>
      </c>
      <c r="G122" s="1" t="s">
        <v>142</v>
      </c>
      <c r="H122" t="s">
        <v>15</v>
      </c>
      <c r="I122" t="s">
        <v>143</v>
      </c>
      <c r="J122" t="s">
        <v>30</v>
      </c>
    </row>
    <row r="123" spans="1:10" ht="45">
      <c r="A123" t="str">
        <f t="shared" si="3"/>
        <v>2015-06-03</v>
      </c>
      <c r="B123" t="str">
        <f>"1100"</f>
        <v>1100</v>
      </c>
      <c r="C123" t="s">
        <v>185</v>
      </c>
      <c r="D123" t="s">
        <v>188</v>
      </c>
      <c r="E123" t="s">
        <v>11</v>
      </c>
      <c r="F123" t="s">
        <v>186</v>
      </c>
      <c r="G123" s="1" t="s">
        <v>187</v>
      </c>
      <c r="H123" t="s">
        <v>15</v>
      </c>
      <c r="I123" t="s">
        <v>16</v>
      </c>
      <c r="J123" t="s">
        <v>23</v>
      </c>
    </row>
    <row r="124" spans="1:10" ht="45">
      <c r="A124" t="str">
        <f t="shared" si="3"/>
        <v>2015-06-03</v>
      </c>
      <c r="B124" t="str">
        <f>"1130"</f>
        <v>1130</v>
      </c>
      <c r="C124" t="s">
        <v>119</v>
      </c>
      <c r="D124" t="s">
        <v>190</v>
      </c>
      <c r="G124" s="1" t="s">
        <v>189</v>
      </c>
      <c r="I124" t="s">
        <v>16</v>
      </c>
      <c r="J124" t="s">
        <v>49</v>
      </c>
    </row>
    <row r="125" spans="1:10" ht="15">
      <c r="A125" t="str">
        <f t="shared" si="3"/>
        <v>2015-06-03</v>
      </c>
      <c r="B125" t="str">
        <f>"1200"</f>
        <v>1200</v>
      </c>
      <c r="C125" t="s">
        <v>195</v>
      </c>
      <c r="G125" s="1" t="s">
        <v>194</v>
      </c>
      <c r="I125" t="s">
        <v>14</v>
      </c>
      <c r="J125" t="s">
        <v>196</v>
      </c>
    </row>
    <row r="126" spans="1:10" ht="45">
      <c r="A126" t="str">
        <f t="shared" si="3"/>
        <v>2015-06-03</v>
      </c>
      <c r="B126" t="str">
        <f>"1415"</f>
        <v>1415</v>
      </c>
      <c r="C126" t="s">
        <v>214</v>
      </c>
      <c r="E126" t="s">
        <v>19</v>
      </c>
      <c r="G126" s="1" t="s">
        <v>215</v>
      </c>
      <c r="I126" t="s">
        <v>16</v>
      </c>
      <c r="J126" t="s">
        <v>70</v>
      </c>
    </row>
    <row r="127" spans="1:10" ht="45">
      <c r="A127" t="str">
        <f t="shared" si="3"/>
        <v>2015-06-03</v>
      </c>
      <c r="B127" t="str">
        <f>"1420"</f>
        <v>1420</v>
      </c>
      <c r="C127" t="s">
        <v>67</v>
      </c>
      <c r="D127" t="s">
        <v>69</v>
      </c>
      <c r="E127" t="s">
        <v>19</v>
      </c>
      <c r="G127" s="1" t="s">
        <v>68</v>
      </c>
      <c r="I127" t="s">
        <v>16</v>
      </c>
      <c r="J127" t="s">
        <v>70</v>
      </c>
    </row>
    <row r="128" spans="1:10" ht="45">
      <c r="A128" t="str">
        <f t="shared" si="3"/>
        <v>2015-06-03</v>
      </c>
      <c r="B128" t="str">
        <f>"1430"</f>
        <v>1430</v>
      </c>
      <c r="C128" t="s">
        <v>34</v>
      </c>
      <c r="E128" t="s">
        <v>19</v>
      </c>
      <c r="G128" s="1" t="s">
        <v>213</v>
      </c>
      <c r="I128" t="s">
        <v>16</v>
      </c>
      <c r="J128" t="s">
        <v>92</v>
      </c>
    </row>
    <row r="129" spans="1:10" ht="45">
      <c r="A129" t="str">
        <f t="shared" si="3"/>
        <v>2015-06-03</v>
      </c>
      <c r="B129" t="str">
        <f>"1500"</f>
        <v>1500</v>
      </c>
      <c r="C129" t="s">
        <v>31</v>
      </c>
      <c r="E129" t="s">
        <v>19</v>
      </c>
      <c r="G129" s="1" t="s">
        <v>32</v>
      </c>
      <c r="H129" t="s">
        <v>15</v>
      </c>
      <c r="I129" t="s">
        <v>22</v>
      </c>
      <c r="J129" t="s">
        <v>38</v>
      </c>
    </row>
    <row r="130" spans="1:10" ht="45">
      <c r="A130" t="str">
        <f t="shared" si="3"/>
        <v>2015-06-03</v>
      </c>
      <c r="B130" t="str">
        <f>"1530"</f>
        <v>1530</v>
      </c>
      <c r="C130" t="s">
        <v>39</v>
      </c>
      <c r="D130" t="s">
        <v>41</v>
      </c>
      <c r="E130" t="s">
        <v>19</v>
      </c>
      <c r="G130" s="1" t="s">
        <v>40</v>
      </c>
      <c r="H130" t="s">
        <v>15</v>
      </c>
      <c r="I130" t="s">
        <v>16</v>
      </c>
      <c r="J130" t="s">
        <v>23</v>
      </c>
    </row>
    <row r="131" spans="1:10" ht="45">
      <c r="A131" t="str">
        <f t="shared" si="3"/>
        <v>2015-06-03</v>
      </c>
      <c r="B131" t="str">
        <f>"1600"</f>
        <v>1600</v>
      </c>
      <c r="C131" t="s">
        <v>36</v>
      </c>
      <c r="E131" t="s">
        <v>19</v>
      </c>
      <c r="G131" s="1" t="s">
        <v>37</v>
      </c>
      <c r="H131" t="s">
        <v>15</v>
      </c>
      <c r="I131" t="s">
        <v>16</v>
      </c>
      <c r="J131" t="s">
        <v>38</v>
      </c>
    </row>
    <row r="132" spans="1:10" ht="45">
      <c r="A132" t="str">
        <f t="shared" si="3"/>
        <v>2015-06-03</v>
      </c>
      <c r="B132" t="str">
        <f>"1630"</f>
        <v>1630</v>
      </c>
      <c r="C132" t="s">
        <v>28</v>
      </c>
      <c r="E132" t="s">
        <v>11</v>
      </c>
      <c r="G132" s="1" t="s">
        <v>29</v>
      </c>
      <c r="H132" t="s">
        <v>15</v>
      </c>
      <c r="I132" t="s">
        <v>14</v>
      </c>
      <c r="J132" t="s">
        <v>38</v>
      </c>
    </row>
    <row r="133" spans="1:10" ht="45">
      <c r="A133" t="str">
        <f t="shared" si="3"/>
        <v>2015-06-03</v>
      </c>
      <c r="B133" t="str">
        <f>"1700"</f>
        <v>1700</v>
      </c>
      <c r="C133" t="s">
        <v>104</v>
      </c>
      <c r="D133" t="s">
        <v>212</v>
      </c>
      <c r="E133" t="s">
        <v>11</v>
      </c>
      <c r="G133" s="1" t="s">
        <v>105</v>
      </c>
      <c r="H133" t="s">
        <v>15</v>
      </c>
      <c r="I133" t="s">
        <v>107</v>
      </c>
      <c r="J133" t="s">
        <v>92</v>
      </c>
    </row>
    <row r="134" spans="1:10" ht="45">
      <c r="A134" t="str">
        <f t="shared" si="3"/>
        <v>2015-06-03</v>
      </c>
      <c r="B134" t="str">
        <f>"1730"</f>
        <v>1730</v>
      </c>
      <c r="C134" t="s">
        <v>126</v>
      </c>
      <c r="E134" t="s">
        <v>47</v>
      </c>
      <c r="G134" s="1" t="s">
        <v>48</v>
      </c>
      <c r="I134" t="s">
        <v>16</v>
      </c>
      <c r="J134" t="s">
        <v>49</v>
      </c>
    </row>
    <row r="135" spans="1:10" ht="45">
      <c r="A135" t="str">
        <f t="shared" si="3"/>
        <v>2015-06-03</v>
      </c>
      <c r="B135" t="str">
        <f>"1800"</f>
        <v>1800</v>
      </c>
      <c r="C135" t="s">
        <v>216</v>
      </c>
      <c r="D135" t="s">
        <v>218</v>
      </c>
      <c r="E135" t="s">
        <v>19</v>
      </c>
      <c r="F135" t="s">
        <v>169</v>
      </c>
      <c r="G135" s="1" t="s">
        <v>217</v>
      </c>
      <c r="I135" t="s">
        <v>16</v>
      </c>
      <c r="J135" t="s">
        <v>60</v>
      </c>
    </row>
    <row r="136" spans="1:10" ht="45">
      <c r="A136" t="str">
        <f t="shared" si="3"/>
        <v>2015-06-03</v>
      </c>
      <c r="B136" t="str">
        <f>"1815"</f>
        <v>1815</v>
      </c>
      <c r="C136" t="s">
        <v>216</v>
      </c>
      <c r="D136" t="s">
        <v>220</v>
      </c>
      <c r="E136" t="s">
        <v>19</v>
      </c>
      <c r="F136" t="s">
        <v>169</v>
      </c>
      <c r="G136" s="1" t="s">
        <v>219</v>
      </c>
      <c r="I136" t="s">
        <v>16</v>
      </c>
      <c r="J136" t="s">
        <v>60</v>
      </c>
    </row>
    <row r="137" spans="1:10" ht="45">
      <c r="A137" t="str">
        <f t="shared" si="3"/>
        <v>2015-06-03</v>
      </c>
      <c r="B137" t="str">
        <f>"1830"</f>
        <v>1830</v>
      </c>
      <c r="C137" t="s">
        <v>140</v>
      </c>
      <c r="E137" t="s">
        <v>11</v>
      </c>
      <c r="F137" t="s">
        <v>141</v>
      </c>
      <c r="G137" s="1" t="s">
        <v>142</v>
      </c>
      <c r="H137" t="s">
        <v>15</v>
      </c>
      <c r="I137" t="s">
        <v>143</v>
      </c>
      <c r="J137" t="s">
        <v>23</v>
      </c>
    </row>
    <row r="138" spans="1:10" ht="45">
      <c r="A138" t="str">
        <f t="shared" si="3"/>
        <v>2015-06-03</v>
      </c>
      <c r="B138" t="str">
        <f>"1900"</f>
        <v>1900</v>
      </c>
      <c r="C138" t="s">
        <v>126</v>
      </c>
      <c r="E138" t="s">
        <v>47</v>
      </c>
      <c r="G138" s="1" t="s">
        <v>48</v>
      </c>
      <c r="I138" t="s">
        <v>16</v>
      </c>
      <c r="J138" t="s">
        <v>49</v>
      </c>
    </row>
    <row r="139" spans="1:10" ht="30">
      <c r="A139" t="str">
        <f t="shared" si="3"/>
        <v>2015-06-03</v>
      </c>
      <c r="B139" t="str">
        <f>"1930"</f>
        <v>1930</v>
      </c>
      <c r="C139" t="s">
        <v>221</v>
      </c>
      <c r="D139" t="s">
        <v>223</v>
      </c>
      <c r="E139" t="s">
        <v>11</v>
      </c>
      <c r="F139" t="s">
        <v>169</v>
      </c>
      <c r="G139" s="1" t="s">
        <v>222</v>
      </c>
      <c r="H139" t="s">
        <v>224</v>
      </c>
      <c r="I139" t="s">
        <v>16</v>
      </c>
      <c r="J139" t="s">
        <v>56</v>
      </c>
    </row>
    <row r="140" spans="1:10" ht="45">
      <c r="A140" t="str">
        <f t="shared" si="3"/>
        <v>2015-06-03</v>
      </c>
      <c r="B140" t="str">
        <f>"2030"</f>
        <v>2030</v>
      </c>
      <c r="C140" t="s">
        <v>225</v>
      </c>
      <c r="E140" t="s">
        <v>11</v>
      </c>
      <c r="F140" t="s">
        <v>153</v>
      </c>
      <c r="G140" s="1" t="s">
        <v>226</v>
      </c>
      <c r="H140" t="s">
        <v>15</v>
      </c>
      <c r="I140" t="s">
        <v>16</v>
      </c>
      <c r="J140" t="s">
        <v>53</v>
      </c>
    </row>
    <row r="141" spans="1:10" ht="60">
      <c r="A141" t="str">
        <f t="shared" si="3"/>
        <v>2015-06-03</v>
      </c>
      <c r="B141" t="str">
        <f>"2230"</f>
        <v>2230</v>
      </c>
      <c r="C141" t="s">
        <v>227</v>
      </c>
      <c r="E141" t="s">
        <v>11</v>
      </c>
      <c r="G141" s="1" t="s">
        <v>228</v>
      </c>
      <c r="I141" t="s">
        <v>16</v>
      </c>
      <c r="J141" t="s">
        <v>38</v>
      </c>
    </row>
    <row r="142" spans="1:10" ht="45">
      <c r="A142" t="str">
        <f t="shared" si="3"/>
        <v>2015-06-03</v>
      </c>
      <c r="B142" t="str">
        <f>"2300"</f>
        <v>2300</v>
      </c>
      <c r="C142" t="s">
        <v>126</v>
      </c>
      <c r="E142" t="s">
        <v>47</v>
      </c>
      <c r="G142" s="1" t="s">
        <v>48</v>
      </c>
      <c r="I142" t="s">
        <v>16</v>
      </c>
      <c r="J142" t="s">
        <v>49</v>
      </c>
    </row>
    <row r="143" spans="1:10" ht="45">
      <c r="A143" t="str">
        <f t="shared" si="3"/>
        <v>2015-06-03</v>
      </c>
      <c r="B143" t="str">
        <f>"2330"</f>
        <v>2330</v>
      </c>
      <c r="C143" t="s">
        <v>216</v>
      </c>
      <c r="D143" t="s">
        <v>218</v>
      </c>
      <c r="E143" t="s">
        <v>19</v>
      </c>
      <c r="F143" t="s">
        <v>169</v>
      </c>
      <c r="G143" s="1" t="s">
        <v>217</v>
      </c>
      <c r="I143" t="s">
        <v>16</v>
      </c>
      <c r="J143" t="s">
        <v>60</v>
      </c>
    </row>
    <row r="144" spans="1:10" ht="45">
      <c r="A144" t="str">
        <f t="shared" si="3"/>
        <v>2015-06-03</v>
      </c>
      <c r="B144" t="str">
        <f>"2345"</f>
        <v>2345</v>
      </c>
      <c r="C144" t="s">
        <v>216</v>
      </c>
      <c r="D144" t="s">
        <v>220</v>
      </c>
      <c r="E144" t="s">
        <v>19</v>
      </c>
      <c r="F144" t="s">
        <v>169</v>
      </c>
      <c r="G144" s="1" t="s">
        <v>219</v>
      </c>
      <c r="I144" t="s">
        <v>16</v>
      </c>
      <c r="J144" t="s">
        <v>60</v>
      </c>
    </row>
    <row r="145" spans="1:10" ht="45">
      <c r="A145" t="str">
        <f aca="true" t="shared" si="4" ref="A145:A178">"2015-06-04"</f>
        <v>2015-06-04</v>
      </c>
      <c r="B145" t="str">
        <f>"0000"</f>
        <v>0000</v>
      </c>
      <c r="C145" t="s">
        <v>10</v>
      </c>
      <c r="E145" t="s">
        <v>11</v>
      </c>
      <c r="F145" t="s">
        <v>12</v>
      </c>
      <c r="G145" s="1" t="s">
        <v>13</v>
      </c>
      <c r="H145" t="s">
        <v>15</v>
      </c>
      <c r="I145" t="s">
        <v>16</v>
      </c>
      <c r="J145" t="s">
        <v>101</v>
      </c>
    </row>
    <row r="146" spans="1:10" ht="45">
      <c r="A146" t="str">
        <f t="shared" si="4"/>
        <v>2015-06-04</v>
      </c>
      <c r="B146" t="str">
        <f>"0600"</f>
        <v>0600</v>
      </c>
      <c r="C146" t="s">
        <v>18</v>
      </c>
      <c r="D146" t="s">
        <v>229</v>
      </c>
      <c r="E146" t="s">
        <v>19</v>
      </c>
      <c r="G146" s="1" t="s">
        <v>20</v>
      </c>
      <c r="H146" t="s">
        <v>15</v>
      </c>
      <c r="I146" t="s">
        <v>22</v>
      </c>
      <c r="J146" t="s">
        <v>23</v>
      </c>
    </row>
    <row r="147" spans="1:10" ht="45">
      <c r="A147" t="str">
        <f t="shared" si="4"/>
        <v>2015-06-04</v>
      </c>
      <c r="B147" t="str">
        <f>"0630"</f>
        <v>0630</v>
      </c>
      <c r="C147" t="s">
        <v>31</v>
      </c>
      <c r="E147" t="s">
        <v>19</v>
      </c>
      <c r="G147" s="1" t="s">
        <v>32</v>
      </c>
      <c r="H147" t="s">
        <v>15</v>
      </c>
      <c r="I147" t="s">
        <v>22</v>
      </c>
      <c r="J147" t="s">
        <v>38</v>
      </c>
    </row>
    <row r="148" spans="1:10" ht="45">
      <c r="A148" t="str">
        <f t="shared" si="4"/>
        <v>2015-06-04</v>
      </c>
      <c r="B148" t="str">
        <f>"0700"</f>
        <v>0700</v>
      </c>
      <c r="C148" t="s">
        <v>28</v>
      </c>
      <c r="E148" t="s">
        <v>19</v>
      </c>
      <c r="G148" s="1" t="s">
        <v>29</v>
      </c>
      <c r="H148" t="s">
        <v>15</v>
      </c>
      <c r="I148" t="s">
        <v>14</v>
      </c>
      <c r="J148" t="s">
        <v>38</v>
      </c>
    </row>
    <row r="149" spans="1:10" ht="45">
      <c r="A149" t="str">
        <f t="shared" si="4"/>
        <v>2015-06-04</v>
      </c>
      <c r="B149" t="str">
        <f>"0730"</f>
        <v>0730</v>
      </c>
      <c r="C149" t="s">
        <v>104</v>
      </c>
      <c r="D149" t="s">
        <v>230</v>
      </c>
      <c r="E149" t="s">
        <v>11</v>
      </c>
      <c r="G149" s="1" t="s">
        <v>105</v>
      </c>
      <c r="H149" t="s">
        <v>15</v>
      </c>
      <c r="I149" t="s">
        <v>107</v>
      </c>
      <c r="J149" t="s">
        <v>92</v>
      </c>
    </row>
    <row r="150" spans="1:10" ht="45">
      <c r="A150" t="str">
        <f t="shared" si="4"/>
        <v>2015-06-04</v>
      </c>
      <c r="B150" t="str">
        <f>"0800"</f>
        <v>0800</v>
      </c>
      <c r="C150" t="s">
        <v>34</v>
      </c>
      <c r="E150" t="s">
        <v>19</v>
      </c>
      <c r="G150" s="1" t="s">
        <v>231</v>
      </c>
      <c r="I150" t="s">
        <v>16</v>
      </c>
      <c r="J150" t="s">
        <v>27</v>
      </c>
    </row>
    <row r="151" spans="1:10" ht="45">
      <c r="A151" t="str">
        <f t="shared" si="4"/>
        <v>2015-06-04</v>
      </c>
      <c r="B151" t="str">
        <f>"0830"</f>
        <v>0830</v>
      </c>
      <c r="C151" t="s">
        <v>24</v>
      </c>
      <c r="D151" t="s">
        <v>233</v>
      </c>
      <c r="E151" t="s">
        <v>19</v>
      </c>
      <c r="G151" s="1" t="s">
        <v>232</v>
      </c>
      <c r="H151" t="s">
        <v>15</v>
      </c>
      <c r="I151" t="s">
        <v>16</v>
      </c>
      <c r="J151" t="s">
        <v>27</v>
      </c>
    </row>
    <row r="152" spans="1:10" ht="45">
      <c r="A152" t="str">
        <f t="shared" si="4"/>
        <v>2015-06-04</v>
      </c>
      <c r="B152" t="str">
        <f>"0900"</f>
        <v>0900</v>
      </c>
      <c r="C152" t="s">
        <v>36</v>
      </c>
      <c r="E152" t="s">
        <v>19</v>
      </c>
      <c r="G152" s="1" t="s">
        <v>37</v>
      </c>
      <c r="H152" t="s">
        <v>15</v>
      </c>
      <c r="I152" t="s">
        <v>16</v>
      </c>
      <c r="J152" t="s">
        <v>38</v>
      </c>
    </row>
    <row r="153" spans="1:10" ht="45">
      <c r="A153" t="str">
        <f t="shared" si="4"/>
        <v>2015-06-04</v>
      </c>
      <c r="B153" t="str">
        <f>"0930"</f>
        <v>0930</v>
      </c>
      <c r="C153" t="s">
        <v>39</v>
      </c>
      <c r="D153" t="s">
        <v>235</v>
      </c>
      <c r="E153" t="s">
        <v>19</v>
      </c>
      <c r="G153" s="1" t="s">
        <v>234</v>
      </c>
      <c r="H153" t="s">
        <v>15</v>
      </c>
      <c r="I153" t="s">
        <v>16</v>
      </c>
      <c r="J153" t="s">
        <v>23</v>
      </c>
    </row>
    <row r="154" spans="1:10" ht="45">
      <c r="A154" t="str">
        <f t="shared" si="4"/>
        <v>2015-06-04</v>
      </c>
      <c r="B154" t="str">
        <f>"1000"</f>
        <v>1000</v>
      </c>
      <c r="C154" t="s">
        <v>216</v>
      </c>
      <c r="D154" t="s">
        <v>218</v>
      </c>
      <c r="E154" t="s">
        <v>19</v>
      </c>
      <c r="F154" t="s">
        <v>169</v>
      </c>
      <c r="G154" s="1" t="s">
        <v>217</v>
      </c>
      <c r="I154" t="s">
        <v>16</v>
      </c>
      <c r="J154" t="s">
        <v>60</v>
      </c>
    </row>
    <row r="155" spans="1:10" ht="45">
      <c r="A155" t="str">
        <f t="shared" si="4"/>
        <v>2015-06-04</v>
      </c>
      <c r="B155" t="str">
        <f>"1015"</f>
        <v>1015</v>
      </c>
      <c r="C155" t="s">
        <v>216</v>
      </c>
      <c r="D155" t="s">
        <v>220</v>
      </c>
      <c r="E155" t="s">
        <v>19</v>
      </c>
      <c r="F155" t="s">
        <v>169</v>
      </c>
      <c r="G155" s="1" t="s">
        <v>219</v>
      </c>
      <c r="I155" t="s">
        <v>16</v>
      </c>
      <c r="J155" t="s">
        <v>60</v>
      </c>
    </row>
    <row r="156" spans="1:10" ht="45">
      <c r="A156" t="str">
        <f t="shared" si="4"/>
        <v>2015-06-04</v>
      </c>
      <c r="B156" t="str">
        <f>"1030"</f>
        <v>1030</v>
      </c>
      <c r="C156" t="s">
        <v>140</v>
      </c>
      <c r="E156" t="s">
        <v>11</v>
      </c>
      <c r="F156" t="s">
        <v>141</v>
      </c>
      <c r="G156" s="1" t="s">
        <v>142</v>
      </c>
      <c r="H156" t="s">
        <v>15</v>
      </c>
      <c r="I156" t="s">
        <v>143</v>
      </c>
      <c r="J156" t="s">
        <v>23</v>
      </c>
    </row>
    <row r="157" spans="1:10" ht="45">
      <c r="A157" t="str">
        <f t="shared" si="4"/>
        <v>2015-06-04</v>
      </c>
      <c r="B157" t="str">
        <f>"1200"</f>
        <v>1200</v>
      </c>
      <c r="C157" t="s">
        <v>225</v>
      </c>
      <c r="E157" t="s">
        <v>11</v>
      </c>
      <c r="F157" t="s">
        <v>153</v>
      </c>
      <c r="G157" s="1" t="s">
        <v>226</v>
      </c>
      <c r="H157" t="s">
        <v>15</v>
      </c>
      <c r="I157" t="s">
        <v>16</v>
      </c>
      <c r="J157" t="s">
        <v>53</v>
      </c>
    </row>
    <row r="158" spans="1:10" ht="60">
      <c r="A158" t="str">
        <f t="shared" si="4"/>
        <v>2015-06-04</v>
      </c>
      <c r="B158" t="str">
        <f>"1300"</f>
        <v>1300</v>
      </c>
      <c r="C158" t="s">
        <v>227</v>
      </c>
      <c r="E158" t="s">
        <v>11</v>
      </c>
      <c r="G158" s="1" t="s">
        <v>228</v>
      </c>
      <c r="I158" t="s">
        <v>16</v>
      </c>
      <c r="J158" t="s">
        <v>38</v>
      </c>
    </row>
    <row r="159" spans="1:10" ht="45">
      <c r="A159" t="str">
        <f t="shared" si="4"/>
        <v>2015-06-04</v>
      </c>
      <c r="B159" t="str">
        <f>"1330"</f>
        <v>1330</v>
      </c>
      <c r="C159" t="s">
        <v>236</v>
      </c>
      <c r="E159" t="s">
        <v>19</v>
      </c>
      <c r="G159" s="1" t="s">
        <v>237</v>
      </c>
      <c r="H159" t="s">
        <v>15</v>
      </c>
      <c r="I159" t="s">
        <v>22</v>
      </c>
      <c r="J159" t="s">
        <v>23</v>
      </c>
    </row>
    <row r="160" spans="1:10" ht="45">
      <c r="A160" t="str">
        <f t="shared" si="4"/>
        <v>2015-06-04</v>
      </c>
      <c r="B160" t="str">
        <f>"1400"</f>
        <v>1400</v>
      </c>
      <c r="C160" t="s">
        <v>238</v>
      </c>
      <c r="D160" t="s">
        <v>240</v>
      </c>
      <c r="E160" t="s">
        <v>19</v>
      </c>
      <c r="G160" s="1" t="s">
        <v>239</v>
      </c>
      <c r="H160" t="s">
        <v>241</v>
      </c>
      <c r="I160" t="s">
        <v>16</v>
      </c>
      <c r="J160" t="s">
        <v>30</v>
      </c>
    </row>
    <row r="161" spans="1:10" ht="45">
      <c r="A161" t="str">
        <f t="shared" si="4"/>
        <v>2015-06-04</v>
      </c>
      <c r="B161" t="str">
        <f>"1430"</f>
        <v>1430</v>
      </c>
      <c r="C161" t="s">
        <v>34</v>
      </c>
      <c r="E161" t="s">
        <v>19</v>
      </c>
      <c r="G161" s="1" t="s">
        <v>231</v>
      </c>
      <c r="I161" t="s">
        <v>16</v>
      </c>
      <c r="J161" t="s">
        <v>27</v>
      </c>
    </row>
    <row r="162" spans="1:10" ht="45">
      <c r="A162" t="str">
        <f t="shared" si="4"/>
        <v>2015-06-04</v>
      </c>
      <c r="B162" t="str">
        <f>"1500"</f>
        <v>1500</v>
      </c>
      <c r="C162" t="s">
        <v>31</v>
      </c>
      <c r="E162" t="s">
        <v>19</v>
      </c>
      <c r="G162" s="1" t="s">
        <v>32</v>
      </c>
      <c r="H162" t="s">
        <v>15</v>
      </c>
      <c r="I162" t="s">
        <v>22</v>
      </c>
      <c r="J162" t="s">
        <v>38</v>
      </c>
    </row>
    <row r="163" spans="1:10" ht="45">
      <c r="A163" t="str">
        <f t="shared" si="4"/>
        <v>2015-06-04</v>
      </c>
      <c r="B163" t="str">
        <f>"1530"</f>
        <v>1530</v>
      </c>
      <c r="C163" t="s">
        <v>39</v>
      </c>
      <c r="D163" t="s">
        <v>235</v>
      </c>
      <c r="E163" t="s">
        <v>19</v>
      </c>
      <c r="G163" s="1" t="s">
        <v>234</v>
      </c>
      <c r="H163" t="s">
        <v>15</v>
      </c>
      <c r="I163" t="s">
        <v>16</v>
      </c>
      <c r="J163" t="s">
        <v>23</v>
      </c>
    </row>
    <row r="164" spans="1:10" ht="45">
      <c r="A164" t="str">
        <f t="shared" si="4"/>
        <v>2015-06-04</v>
      </c>
      <c r="B164" t="str">
        <f>"1600"</f>
        <v>1600</v>
      </c>
      <c r="C164" t="s">
        <v>36</v>
      </c>
      <c r="E164" t="s">
        <v>19</v>
      </c>
      <c r="G164" s="1" t="s">
        <v>37</v>
      </c>
      <c r="H164" t="s">
        <v>15</v>
      </c>
      <c r="I164" t="s">
        <v>16</v>
      </c>
      <c r="J164" t="s">
        <v>38</v>
      </c>
    </row>
    <row r="165" spans="1:10" ht="45">
      <c r="A165" t="str">
        <f t="shared" si="4"/>
        <v>2015-06-04</v>
      </c>
      <c r="B165" t="str">
        <f>"1630"</f>
        <v>1630</v>
      </c>
      <c r="C165" t="s">
        <v>28</v>
      </c>
      <c r="E165" t="s">
        <v>19</v>
      </c>
      <c r="G165" s="1" t="s">
        <v>29</v>
      </c>
      <c r="H165" t="s">
        <v>15</v>
      </c>
      <c r="I165" t="s">
        <v>14</v>
      </c>
      <c r="J165" t="s">
        <v>38</v>
      </c>
    </row>
    <row r="166" spans="1:10" ht="45">
      <c r="A166" t="str">
        <f t="shared" si="4"/>
        <v>2015-06-04</v>
      </c>
      <c r="B166" t="str">
        <f>"1700"</f>
        <v>1700</v>
      </c>
      <c r="C166" t="s">
        <v>104</v>
      </c>
      <c r="D166" t="s">
        <v>230</v>
      </c>
      <c r="E166" t="s">
        <v>11</v>
      </c>
      <c r="G166" s="1" t="s">
        <v>105</v>
      </c>
      <c r="H166" t="s">
        <v>15</v>
      </c>
      <c r="I166" t="s">
        <v>107</v>
      </c>
      <c r="J166" t="s">
        <v>92</v>
      </c>
    </row>
    <row r="167" spans="1:10" ht="45">
      <c r="A167" t="str">
        <f t="shared" si="4"/>
        <v>2015-06-04</v>
      </c>
      <c r="B167" t="str">
        <f>"1730"</f>
        <v>1730</v>
      </c>
      <c r="C167" t="s">
        <v>126</v>
      </c>
      <c r="E167" t="s">
        <v>47</v>
      </c>
      <c r="G167" s="1" t="s">
        <v>48</v>
      </c>
      <c r="I167" t="s">
        <v>16</v>
      </c>
      <c r="J167" t="s">
        <v>49</v>
      </c>
    </row>
    <row r="168" spans="1:10" ht="45">
      <c r="A168" t="str">
        <f t="shared" si="4"/>
        <v>2015-06-04</v>
      </c>
      <c r="B168" t="str">
        <f>"1800"</f>
        <v>1800</v>
      </c>
      <c r="C168" t="s">
        <v>242</v>
      </c>
      <c r="D168" t="s">
        <v>244</v>
      </c>
      <c r="E168" t="s">
        <v>19</v>
      </c>
      <c r="F168" t="s">
        <v>169</v>
      </c>
      <c r="G168" s="1" t="s">
        <v>243</v>
      </c>
      <c r="I168" t="s">
        <v>16</v>
      </c>
      <c r="J168" t="s">
        <v>60</v>
      </c>
    </row>
    <row r="169" spans="1:10" ht="45">
      <c r="A169" t="str">
        <f t="shared" si="4"/>
        <v>2015-06-04</v>
      </c>
      <c r="B169" t="str">
        <f>"1815"</f>
        <v>1815</v>
      </c>
      <c r="C169" t="s">
        <v>242</v>
      </c>
      <c r="D169" t="s">
        <v>246</v>
      </c>
      <c r="E169" t="s">
        <v>19</v>
      </c>
      <c r="F169" t="s">
        <v>169</v>
      </c>
      <c r="G169" s="1" t="s">
        <v>245</v>
      </c>
      <c r="I169" t="s">
        <v>16</v>
      </c>
      <c r="J169" t="s">
        <v>60</v>
      </c>
    </row>
    <row r="170" spans="1:10" ht="45">
      <c r="A170" t="str">
        <f t="shared" si="4"/>
        <v>2015-06-04</v>
      </c>
      <c r="B170" t="str">
        <f>"1830"</f>
        <v>1830</v>
      </c>
      <c r="C170" t="s">
        <v>140</v>
      </c>
      <c r="E170" t="s">
        <v>11</v>
      </c>
      <c r="F170" t="s">
        <v>141</v>
      </c>
      <c r="G170" s="1" t="s">
        <v>142</v>
      </c>
      <c r="H170" t="s">
        <v>15</v>
      </c>
      <c r="I170" t="s">
        <v>143</v>
      </c>
      <c r="J170" t="s">
        <v>38</v>
      </c>
    </row>
    <row r="171" spans="1:10" ht="45">
      <c r="A171" t="str">
        <f t="shared" si="4"/>
        <v>2015-06-04</v>
      </c>
      <c r="B171" t="str">
        <f>"1900"</f>
        <v>1900</v>
      </c>
      <c r="C171" t="s">
        <v>126</v>
      </c>
      <c r="E171" t="s">
        <v>47</v>
      </c>
      <c r="G171" s="1" t="s">
        <v>48</v>
      </c>
      <c r="I171" t="s">
        <v>16</v>
      </c>
      <c r="J171" t="s">
        <v>49</v>
      </c>
    </row>
    <row r="172" spans="1:10" ht="45">
      <c r="A172" t="str">
        <f t="shared" si="4"/>
        <v>2015-06-04</v>
      </c>
      <c r="B172" t="str">
        <f>"1930"</f>
        <v>1930</v>
      </c>
      <c r="C172" t="s">
        <v>247</v>
      </c>
      <c r="E172" t="s">
        <v>47</v>
      </c>
      <c r="G172" s="1" t="s">
        <v>248</v>
      </c>
      <c r="I172" t="s">
        <v>16</v>
      </c>
      <c r="J172" t="s">
        <v>250</v>
      </c>
    </row>
    <row r="173" spans="1:10" ht="45">
      <c r="A173" t="str">
        <f t="shared" si="4"/>
        <v>2015-06-04</v>
      </c>
      <c r="B173" t="str">
        <f>"2100"</f>
        <v>2100</v>
      </c>
      <c r="C173" t="s">
        <v>251</v>
      </c>
      <c r="D173" t="s">
        <v>253</v>
      </c>
      <c r="E173" t="s">
        <v>94</v>
      </c>
      <c r="F173" t="s">
        <v>153</v>
      </c>
      <c r="G173" s="1" t="s">
        <v>252</v>
      </c>
      <c r="H173" t="s">
        <v>139</v>
      </c>
      <c r="I173" t="s">
        <v>14</v>
      </c>
      <c r="J173" t="s">
        <v>92</v>
      </c>
    </row>
    <row r="174" spans="1:10" ht="30">
      <c r="A174" t="str">
        <f t="shared" si="4"/>
        <v>2015-06-04</v>
      </c>
      <c r="B174" t="str">
        <f>"2130"</f>
        <v>2130</v>
      </c>
      <c r="C174" t="s">
        <v>197</v>
      </c>
      <c r="E174" t="s">
        <v>11</v>
      </c>
      <c r="F174" t="s">
        <v>198</v>
      </c>
      <c r="G174" s="1" t="s">
        <v>254</v>
      </c>
      <c r="H174" t="s">
        <v>15</v>
      </c>
      <c r="I174" t="s">
        <v>16</v>
      </c>
      <c r="J174" t="s">
        <v>255</v>
      </c>
    </row>
    <row r="175" spans="1:10" ht="45">
      <c r="A175" t="str">
        <f t="shared" si="4"/>
        <v>2015-06-04</v>
      </c>
      <c r="B175" t="str">
        <f>"2230"</f>
        <v>2230</v>
      </c>
      <c r="C175" t="s">
        <v>152</v>
      </c>
      <c r="D175" t="s">
        <v>256</v>
      </c>
      <c r="E175" t="s">
        <v>94</v>
      </c>
      <c r="F175" t="s">
        <v>153</v>
      </c>
      <c r="G175" s="1" t="s">
        <v>156</v>
      </c>
      <c r="H175" t="s">
        <v>139</v>
      </c>
      <c r="I175" t="s">
        <v>77</v>
      </c>
      <c r="J175" t="s">
        <v>33</v>
      </c>
    </row>
    <row r="176" spans="1:10" ht="45">
      <c r="A176" t="str">
        <f t="shared" si="4"/>
        <v>2015-06-04</v>
      </c>
      <c r="B176" t="str">
        <f>"2300"</f>
        <v>2300</v>
      </c>
      <c r="C176" t="s">
        <v>126</v>
      </c>
      <c r="E176" t="s">
        <v>47</v>
      </c>
      <c r="G176" s="1" t="s">
        <v>48</v>
      </c>
      <c r="I176" t="s">
        <v>16</v>
      </c>
      <c r="J176" t="s">
        <v>49</v>
      </c>
    </row>
    <row r="177" spans="1:10" ht="45">
      <c r="A177" t="str">
        <f t="shared" si="4"/>
        <v>2015-06-04</v>
      </c>
      <c r="B177" t="str">
        <f>"2330"</f>
        <v>2330</v>
      </c>
      <c r="C177" t="s">
        <v>242</v>
      </c>
      <c r="D177" t="s">
        <v>244</v>
      </c>
      <c r="E177" t="s">
        <v>19</v>
      </c>
      <c r="F177" t="s">
        <v>169</v>
      </c>
      <c r="G177" s="1" t="s">
        <v>243</v>
      </c>
      <c r="I177" t="s">
        <v>16</v>
      </c>
      <c r="J177" t="s">
        <v>60</v>
      </c>
    </row>
    <row r="178" spans="1:10" ht="45">
      <c r="A178" t="str">
        <f t="shared" si="4"/>
        <v>2015-06-04</v>
      </c>
      <c r="B178" t="str">
        <f>"2345"</f>
        <v>2345</v>
      </c>
      <c r="C178" t="s">
        <v>242</v>
      </c>
      <c r="D178" t="s">
        <v>246</v>
      </c>
      <c r="E178" t="s">
        <v>19</v>
      </c>
      <c r="F178" t="s">
        <v>169</v>
      </c>
      <c r="G178" s="1" t="s">
        <v>245</v>
      </c>
      <c r="I178" t="s">
        <v>16</v>
      </c>
      <c r="J178" t="s">
        <v>60</v>
      </c>
    </row>
    <row r="179" spans="1:10" ht="45">
      <c r="A179" t="str">
        <f aca="true" t="shared" si="5" ref="A179:A210">"2015-06-05"</f>
        <v>2015-06-05</v>
      </c>
      <c r="B179" t="str">
        <f>"0000"</f>
        <v>0000</v>
      </c>
      <c r="C179" t="s">
        <v>10</v>
      </c>
      <c r="E179" t="s">
        <v>11</v>
      </c>
      <c r="F179" t="s">
        <v>12</v>
      </c>
      <c r="G179" s="1" t="s">
        <v>13</v>
      </c>
      <c r="H179" t="s">
        <v>15</v>
      </c>
      <c r="I179" t="s">
        <v>16</v>
      </c>
      <c r="J179" t="s">
        <v>101</v>
      </c>
    </row>
    <row r="180" spans="1:10" ht="45">
      <c r="A180" t="str">
        <f t="shared" si="5"/>
        <v>2015-06-05</v>
      </c>
      <c r="B180" t="str">
        <f>"0600"</f>
        <v>0600</v>
      </c>
      <c r="C180" t="s">
        <v>18</v>
      </c>
      <c r="D180" t="s">
        <v>257</v>
      </c>
      <c r="E180" t="s">
        <v>19</v>
      </c>
      <c r="G180" s="1" t="s">
        <v>20</v>
      </c>
      <c r="H180" t="s">
        <v>15</v>
      </c>
      <c r="I180" t="s">
        <v>22</v>
      </c>
      <c r="J180" t="s">
        <v>23</v>
      </c>
    </row>
    <row r="181" spans="1:10" ht="45">
      <c r="A181" t="str">
        <f t="shared" si="5"/>
        <v>2015-06-05</v>
      </c>
      <c r="B181" t="str">
        <f>"0630"</f>
        <v>0630</v>
      </c>
      <c r="C181" t="s">
        <v>31</v>
      </c>
      <c r="E181" t="s">
        <v>19</v>
      </c>
      <c r="G181" s="1" t="s">
        <v>32</v>
      </c>
      <c r="H181" t="s">
        <v>15</v>
      </c>
      <c r="I181" t="s">
        <v>22</v>
      </c>
      <c r="J181" t="s">
        <v>23</v>
      </c>
    </row>
    <row r="182" spans="1:10" ht="45">
      <c r="A182" t="str">
        <f t="shared" si="5"/>
        <v>2015-06-05</v>
      </c>
      <c r="B182" t="str">
        <f>"0700"</f>
        <v>0700</v>
      </c>
      <c r="C182" t="s">
        <v>28</v>
      </c>
      <c r="E182" t="s">
        <v>19</v>
      </c>
      <c r="G182" s="1" t="s">
        <v>29</v>
      </c>
      <c r="H182" t="s">
        <v>15</v>
      </c>
      <c r="I182" t="s">
        <v>14</v>
      </c>
      <c r="J182" t="s">
        <v>38</v>
      </c>
    </row>
    <row r="183" spans="1:10" ht="45">
      <c r="A183" t="str">
        <f t="shared" si="5"/>
        <v>2015-06-05</v>
      </c>
      <c r="B183" t="str">
        <f>"0730"</f>
        <v>0730</v>
      </c>
      <c r="C183" t="s">
        <v>104</v>
      </c>
      <c r="D183" t="s">
        <v>258</v>
      </c>
      <c r="E183" t="s">
        <v>11</v>
      </c>
      <c r="G183" s="1" t="s">
        <v>105</v>
      </c>
      <c r="H183" t="s">
        <v>15</v>
      </c>
      <c r="I183" t="s">
        <v>107</v>
      </c>
      <c r="J183" t="s">
        <v>92</v>
      </c>
    </row>
    <row r="184" spans="1:10" ht="45">
      <c r="A184" t="str">
        <f t="shared" si="5"/>
        <v>2015-06-05</v>
      </c>
      <c r="B184" t="str">
        <f>"0800"</f>
        <v>0800</v>
      </c>
      <c r="C184" t="s">
        <v>34</v>
      </c>
      <c r="E184" t="s">
        <v>19</v>
      </c>
      <c r="G184" s="1" t="s">
        <v>35</v>
      </c>
      <c r="I184" t="s">
        <v>16</v>
      </c>
      <c r="J184" t="s">
        <v>27</v>
      </c>
    </row>
    <row r="185" spans="1:10" ht="30">
      <c r="A185" t="str">
        <f t="shared" si="5"/>
        <v>2015-06-05</v>
      </c>
      <c r="B185" t="str">
        <f>"0830"</f>
        <v>0830</v>
      </c>
      <c r="C185" t="s">
        <v>24</v>
      </c>
      <c r="D185" t="s">
        <v>260</v>
      </c>
      <c r="E185" t="s">
        <v>19</v>
      </c>
      <c r="G185" s="1" t="s">
        <v>259</v>
      </c>
      <c r="H185" t="s">
        <v>15</v>
      </c>
      <c r="I185" t="s">
        <v>16</v>
      </c>
      <c r="J185" t="s">
        <v>27</v>
      </c>
    </row>
    <row r="186" spans="1:10" ht="45">
      <c r="A186" t="str">
        <f t="shared" si="5"/>
        <v>2015-06-05</v>
      </c>
      <c r="B186" t="str">
        <f>"0900"</f>
        <v>0900</v>
      </c>
      <c r="C186" t="s">
        <v>36</v>
      </c>
      <c r="E186" t="s">
        <v>19</v>
      </c>
      <c r="G186" s="1" t="s">
        <v>37</v>
      </c>
      <c r="H186" t="s">
        <v>15</v>
      </c>
      <c r="I186" t="s">
        <v>16</v>
      </c>
      <c r="J186" t="s">
        <v>38</v>
      </c>
    </row>
    <row r="187" spans="1:10" ht="45">
      <c r="A187" t="str">
        <f t="shared" si="5"/>
        <v>2015-06-05</v>
      </c>
      <c r="B187" t="str">
        <f>"0930"</f>
        <v>0930</v>
      </c>
      <c r="C187" t="s">
        <v>39</v>
      </c>
      <c r="D187" t="s">
        <v>262</v>
      </c>
      <c r="E187" t="s">
        <v>19</v>
      </c>
      <c r="G187" s="1" t="s">
        <v>261</v>
      </c>
      <c r="H187" t="s">
        <v>15</v>
      </c>
      <c r="I187" t="s">
        <v>16</v>
      </c>
      <c r="J187" t="s">
        <v>23</v>
      </c>
    </row>
    <row r="188" spans="1:10" ht="45">
      <c r="A188" t="str">
        <f t="shared" si="5"/>
        <v>2015-06-05</v>
      </c>
      <c r="B188" t="str">
        <f>"1000"</f>
        <v>1000</v>
      </c>
      <c r="C188" t="s">
        <v>242</v>
      </c>
      <c r="D188" t="s">
        <v>244</v>
      </c>
      <c r="E188" t="s">
        <v>19</v>
      </c>
      <c r="F188" t="s">
        <v>169</v>
      </c>
      <c r="G188" s="1" t="s">
        <v>243</v>
      </c>
      <c r="I188" t="s">
        <v>16</v>
      </c>
      <c r="J188" t="s">
        <v>60</v>
      </c>
    </row>
    <row r="189" spans="1:10" ht="45">
      <c r="A189" t="str">
        <f t="shared" si="5"/>
        <v>2015-06-05</v>
      </c>
      <c r="B189" t="str">
        <f>"1015"</f>
        <v>1015</v>
      </c>
      <c r="C189" t="s">
        <v>242</v>
      </c>
      <c r="D189" t="s">
        <v>246</v>
      </c>
      <c r="E189" t="s">
        <v>19</v>
      </c>
      <c r="F189" t="s">
        <v>169</v>
      </c>
      <c r="G189" s="1" t="s">
        <v>245</v>
      </c>
      <c r="I189" t="s">
        <v>16</v>
      </c>
      <c r="J189" t="s">
        <v>60</v>
      </c>
    </row>
    <row r="190" spans="1:10" ht="45">
      <c r="A190" t="str">
        <f t="shared" si="5"/>
        <v>2015-06-05</v>
      </c>
      <c r="B190" t="str">
        <f>"1030"</f>
        <v>1030</v>
      </c>
      <c r="C190" t="s">
        <v>140</v>
      </c>
      <c r="E190" t="s">
        <v>11</v>
      </c>
      <c r="F190" t="s">
        <v>141</v>
      </c>
      <c r="G190" s="1" t="s">
        <v>142</v>
      </c>
      <c r="H190" t="s">
        <v>15</v>
      </c>
      <c r="I190" t="s">
        <v>143</v>
      </c>
      <c r="J190" t="s">
        <v>38</v>
      </c>
    </row>
    <row r="191" spans="1:10" ht="45">
      <c r="A191" t="str">
        <f t="shared" si="5"/>
        <v>2015-06-05</v>
      </c>
      <c r="B191" t="str">
        <f>"1100"</f>
        <v>1100</v>
      </c>
      <c r="C191" t="s">
        <v>247</v>
      </c>
      <c r="D191" t="s">
        <v>249</v>
      </c>
      <c r="E191" t="s">
        <v>47</v>
      </c>
      <c r="G191" s="1" t="s">
        <v>248</v>
      </c>
      <c r="I191" t="s">
        <v>16</v>
      </c>
      <c r="J191" t="s">
        <v>250</v>
      </c>
    </row>
    <row r="192" spans="1:10" ht="15">
      <c r="A192" t="str">
        <f t="shared" si="5"/>
        <v>2015-06-05</v>
      </c>
      <c r="B192" t="str">
        <f>"1230"</f>
        <v>1230</v>
      </c>
      <c r="C192" t="s">
        <v>197</v>
      </c>
      <c r="E192" t="s">
        <v>11</v>
      </c>
      <c r="F192" t="s">
        <v>263</v>
      </c>
      <c r="G192" s="1" t="s">
        <v>264</v>
      </c>
      <c r="H192" t="s">
        <v>15</v>
      </c>
      <c r="I192" t="s">
        <v>16</v>
      </c>
      <c r="J192" t="s">
        <v>255</v>
      </c>
    </row>
    <row r="193" spans="1:10" ht="45">
      <c r="A193" t="str">
        <f t="shared" si="5"/>
        <v>2015-06-05</v>
      </c>
      <c r="B193" t="str">
        <f>"1330"</f>
        <v>1330</v>
      </c>
      <c r="C193" t="s">
        <v>265</v>
      </c>
      <c r="E193" t="s">
        <v>19</v>
      </c>
      <c r="G193" s="1" t="s">
        <v>266</v>
      </c>
      <c r="H193" t="s">
        <v>15</v>
      </c>
      <c r="I193" t="s">
        <v>16</v>
      </c>
      <c r="J193" t="s">
        <v>17</v>
      </c>
    </row>
    <row r="194" spans="1:10" ht="45">
      <c r="A194" t="str">
        <f t="shared" si="5"/>
        <v>2015-06-05</v>
      </c>
      <c r="B194" t="str">
        <f>"1430"</f>
        <v>1430</v>
      </c>
      <c r="C194" t="s">
        <v>34</v>
      </c>
      <c r="E194" t="s">
        <v>19</v>
      </c>
      <c r="G194" s="1" t="s">
        <v>35</v>
      </c>
      <c r="I194" t="s">
        <v>16</v>
      </c>
      <c r="J194" t="s">
        <v>27</v>
      </c>
    </row>
    <row r="195" spans="1:10" ht="45">
      <c r="A195" t="str">
        <f t="shared" si="5"/>
        <v>2015-06-05</v>
      </c>
      <c r="B195" t="str">
        <f>"1500"</f>
        <v>1500</v>
      </c>
      <c r="C195" t="s">
        <v>31</v>
      </c>
      <c r="E195" t="s">
        <v>19</v>
      </c>
      <c r="G195" s="1" t="s">
        <v>32</v>
      </c>
      <c r="H195" t="s">
        <v>15</v>
      </c>
      <c r="I195" t="s">
        <v>22</v>
      </c>
      <c r="J195" t="s">
        <v>23</v>
      </c>
    </row>
    <row r="196" spans="1:10" ht="45">
      <c r="A196" t="str">
        <f t="shared" si="5"/>
        <v>2015-06-05</v>
      </c>
      <c r="B196" t="str">
        <f>"1530"</f>
        <v>1530</v>
      </c>
      <c r="C196" t="s">
        <v>39</v>
      </c>
      <c r="D196" t="s">
        <v>262</v>
      </c>
      <c r="E196" t="s">
        <v>19</v>
      </c>
      <c r="G196" s="1" t="s">
        <v>261</v>
      </c>
      <c r="H196" t="s">
        <v>15</v>
      </c>
      <c r="I196" t="s">
        <v>16</v>
      </c>
      <c r="J196" t="s">
        <v>23</v>
      </c>
    </row>
    <row r="197" spans="1:10" ht="45">
      <c r="A197" t="str">
        <f t="shared" si="5"/>
        <v>2015-06-05</v>
      </c>
      <c r="B197" t="str">
        <f>"1600"</f>
        <v>1600</v>
      </c>
      <c r="C197" t="s">
        <v>36</v>
      </c>
      <c r="E197" t="s">
        <v>19</v>
      </c>
      <c r="G197" s="1" t="s">
        <v>37</v>
      </c>
      <c r="H197" t="s">
        <v>15</v>
      </c>
      <c r="I197" t="s">
        <v>16</v>
      </c>
      <c r="J197" t="s">
        <v>38</v>
      </c>
    </row>
    <row r="198" spans="1:10" ht="45">
      <c r="A198" t="str">
        <f t="shared" si="5"/>
        <v>2015-06-05</v>
      </c>
      <c r="B198" t="str">
        <f>"1630"</f>
        <v>1630</v>
      </c>
      <c r="C198" t="s">
        <v>28</v>
      </c>
      <c r="E198" t="s">
        <v>19</v>
      </c>
      <c r="G198" s="1" t="s">
        <v>29</v>
      </c>
      <c r="H198" t="s">
        <v>15</v>
      </c>
      <c r="I198" t="s">
        <v>14</v>
      </c>
      <c r="J198" t="s">
        <v>38</v>
      </c>
    </row>
    <row r="199" spans="1:10" ht="45">
      <c r="A199" t="str">
        <f t="shared" si="5"/>
        <v>2015-06-05</v>
      </c>
      <c r="B199" t="str">
        <f>"1700"</f>
        <v>1700</v>
      </c>
      <c r="C199" t="s">
        <v>104</v>
      </c>
      <c r="D199" t="s">
        <v>258</v>
      </c>
      <c r="E199" t="s">
        <v>11</v>
      </c>
      <c r="G199" s="1" t="s">
        <v>105</v>
      </c>
      <c r="H199" t="s">
        <v>15</v>
      </c>
      <c r="I199" t="s">
        <v>107</v>
      </c>
      <c r="J199" t="s">
        <v>92</v>
      </c>
    </row>
    <row r="200" spans="1:10" ht="45">
      <c r="A200" t="str">
        <f t="shared" si="5"/>
        <v>2015-06-05</v>
      </c>
      <c r="B200" t="str">
        <f>"1730"</f>
        <v>1730</v>
      </c>
      <c r="C200" t="s">
        <v>126</v>
      </c>
      <c r="E200" t="s">
        <v>47</v>
      </c>
      <c r="G200" s="1" t="s">
        <v>48</v>
      </c>
      <c r="I200" t="s">
        <v>16</v>
      </c>
      <c r="J200" t="s">
        <v>49</v>
      </c>
    </row>
    <row r="201" spans="1:10" ht="45">
      <c r="A201" t="str">
        <f t="shared" si="5"/>
        <v>2015-06-05</v>
      </c>
      <c r="B201" t="str">
        <f>"1800"</f>
        <v>1800</v>
      </c>
      <c r="C201" t="s">
        <v>267</v>
      </c>
      <c r="E201" t="s">
        <v>11</v>
      </c>
      <c r="G201" s="1" t="s">
        <v>268</v>
      </c>
      <c r="H201" t="s">
        <v>15</v>
      </c>
      <c r="I201" t="s">
        <v>16</v>
      </c>
      <c r="J201" t="s">
        <v>27</v>
      </c>
    </row>
    <row r="202" spans="1:10" ht="45">
      <c r="A202" t="str">
        <f t="shared" si="5"/>
        <v>2015-06-05</v>
      </c>
      <c r="B202" t="str">
        <f>"1830"</f>
        <v>1830</v>
      </c>
      <c r="C202" t="s">
        <v>140</v>
      </c>
      <c r="E202" t="s">
        <v>11</v>
      </c>
      <c r="F202" t="s">
        <v>269</v>
      </c>
      <c r="G202" s="1" t="s">
        <v>142</v>
      </c>
      <c r="H202" t="s">
        <v>15</v>
      </c>
      <c r="I202" t="s">
        <v>143</v>
      </c>
      <c r="J202" t="s">
        <v>38</v>
      </c>
    </row>
    <row r="203" spans="1:10" ht="45">
      <c r="A203" t="str">
        <f t="shared" si="5"/>
        <v>2015-06-05</v>
      </c>
      <c r="B203" t="str">
        <f>"1900"</f>
        <v>1900</v>
      </c>
      <c r="C203" t="s">
        <v>126</v>
      </c>
      <c r="E203" t="s">
        <v>47</v>
      </c>
      <c r="G203" s="1" t="s">
        <v>48</v>
      </c>
      <c r="I203" t="s">
        <v>16</v>
      </c>
      <c r="J203" t="s">
        <v>49</v>
      </c>
    </row>
    <row r="204" spans="1:10" ht="45">
      <c r="A204" t="str">
        <f t="shared" si="5"/>
        <v>2015-06-05</v>
      </c>
      <c r="B204" t="str">
        <f>"1930"</f>
        <v>1930</v>
      </c>
      <c r="C204" t="s">
        <v>270</v>
      </c>
      <c r="E204" t="s">
        <v>11</v>
      </c>
      <c r="F204" t="s">
        <v>153</v>
      </c>
      <c r="G204" s="1" t="s">
        <v>271</v>
      </c>
      <c r="I204" t="s">
        <v>16</v>
      </c>
      <c r="J204" t="s">
        <v>272</v>
      </c>
    </row>
    <row r="205" spans="1:10" ht="45">
      <c r="A205" t="str">
        <f t="shared" si="5"/>
        <v>2015-06-05</v>
      </c>
      <c r="B205" t="str">
        <f>"2030"</f>
        <v>2030</v>
      </c>
      <c r="C205" t="s">
        <v>273</v>
      </c>
      <c r="E205" t="s">
        <v>19</v>
      </c>
      <c r="G205" s="1" t="s">
        <v>274</v>
      </c>
      <c r="H205" t="s">
        <v>15</v>
      </c>
      <c r="I205" t="s">
        <v>14</v>
      </c>
      <c r="J205" t="s">
        <v>30</v>
      </c>
    </row>
    <row r="206" spans="1:10" ht="45">
      <c r="A206" t="str">
        <f t="shared" si="5"/>
        <v>2015-06-05</v>
      </c>
      <c r="B206" t="str">
        <f>"2100"</f>
        <v>2100</v>
      </c>
      <c r="C206" t="s">
        <v>275</v>
      </c>
      <c r="D206" t="s">
        <v>278</v>
      </c>
      <c r="E206" t="s">
        <v>94</v>
      </c>
      <c r="F206" t="s">
        <v>276</v>
      </c>
      <c r="G206" s="1" t="s">
        <v>277</v>
      </c>
      <c r="H206" t="s">
        <v>15</v>
      </c>
      <c r="I206" t="s">
        <v>77</v>
      </c>
      <c r="J206" t="s">
        <v>148</v>
      </c>
    </row>
    <row r="207" spans="1:10" ht="60">
      <c r="A207" t="str">
        <f t="shared" si="5"/>
        <v>2015-06-05</v>
      </c>
      <c r="B207" t="str">
        <f>"2200"</f>
        <v>2200</v>
      </c>
      <c r="C207" t="s">
        <v>279</v>
      </c>
      <c r="E207" t="s">
        <v>11</v>
      </c>
      <c r="F207" t="s">
        <v>269</v>
      </c>
      <c r="G207" s="1" t="s">
        <v>280</v>
      </c>
      <c r="H207" t="s">
        <v>15</v>
      </c>
      <c r="I207" t="s">
        <v>22</v>
      </c>
      <c r="J207" t="s">
        <v>38</v>
      </c>
    </row>
    <row r="208" spans="1:10" ht="60">
      <c r="A208" t="str">
        <f t="shared" si="5"/>
        <v>2015-06-05</v>
      </c>
      <c r="B208" t="str">
        <f>"2230"</f>
        <v>2230</v>
      </c>
      <c r="C208" t="s">
        <v>279</v>
      </c>
      <c r="E208" t="s">
        <v>11</v>
      </c>
      <c r="F208" t="s">
        <v>269</v>
      </c>
      <c r="G208" s="1" t="s">
        <v>280</v>
      </c>
      <c r="H208" t="s">
        <v>15</v>
      </c>
      <c r="I208" t="s">
        <v>22</v>
      </c>
      <c r="J208" t="s">
        <v>38</v>
      </c>
    </row>
    <row r="209" spans="1:10" ht="45">
      <c r="A209" t="str">
        <f t="shared" si="5"/>
        <v>2015-06-05</v>
      </c>
      <c r="B209" t="str">
        <f>"2300"</f>
        <v>2300</v>
      </c>
      <c r="C209" t="s">
        <v>126</v>
      </c>
      <c r="E209" t="s">
        <v>47</v>
      </c>
      <c r="G209" s="1" t="s">
        <v>48</v>
      </c>
      <c r="I209" t="s">
        <v>16</v>
      </c>
      <c r="J209" t="s">
        <v>49</v>
      </c>
    </row>
    <row r="210" spans="1:10" ht="45">
      <c r="A210" t="str">
        <f t="shared" si="5"/>
        <v>2015-06-05</v>
      </c>
      <c r="B210" t="str">
        <f>"2330"</f>
        <v>2330</v>
      </c>
      <c r="C210" t="s">
        <v>267</v>
      </c>
      <c r="E210" t="s">
        <v>11</v>
      </c>
      <c r="G210" s="1" t="s">
        <v>268</v>
      </c>
      <c r="H210" t="s">
        <v>15</v>
      </c>
      <c r="I210" t="s">
        <v>16</v>
      </c>
      <c r="J210" t="s">
        <v>27</v>
      </c>
    </row>
    <row r="211" spans="1:10" ht="45">
      <c r="A211" t="str">
        <f aca="true" t="shared" si="6" ref="A211:A247">"2015-06-06"</f>
        <v>2015-06-06</v>
      </c>
      <c r="B211" t="str">
        <f>"0000"</f>
        <v>0000</v>
      </c>
      <c r="C211" t="s">
        <v>54</v>
      </c>
      <c r="E211" t="s">
        <v>11</v>
      </c>
      <c r="G211" s="1" t="s">
        <v>55</v>
      </c>
      <c r="I211" t="s">
        <v>14</v>
      </c>
      <c r="J211" t="s">
        <v>281</v>
      </c>
    </row>
    <row r="212" spans="1:10" ht="30">
      <c r="A212" t="str">
        <f t="shared" si="6"/>
        <v>2015-06-06</v>
      </c>
      <c r="B212" t="str">
        <f>"0100"</f>
        <v>0100</v>
      </c>
      <c r="C212" t="s">
        <v>64</v>
      </c>
      <c r="E212" t="s">
        <v>47</v>
      </c>
      <c r="G212" s="1" t="s">
        <v>65</v>
      </c>
      <c r="I212" t="s">
        <v>14</v>
      </c>
      <c r="J212" t="s">
        <v>66</v>
      </c>
    </row>
    <row r="213" spans="1:10" ht="30">
      <c r="A213" t="str">
        <f t="shared" si="6"/>
        <v>2015-06-06</v>
      </c>
      <c r="B213" t="str">
        <f>"0200"</f>
        <v>0200</v>
      </c>
      <c r="C213" t="s">
        <v>282</v>
      </c>
      <c r="E213" t="s">
        <v>47</v>
      </c>
      <c r="G213" s="1" t="s">
        <v>62</v>
      </c>
      <c r="I213" t="s">
        <v>16</v>
      </c>
      <c r="J213" t="s">
        <v>66</v>
      </c>
    </row>
    <row r="214" spans="1:10" ht="45">
      <c r="A214" t="str">
        <f t="shared" si="6"/>
        <v>2015-06-06</v>
      </c>
      <c r="B214" t="str">
        <f>"0300"</f>
        <v>0300</v>
      </c>
      <c r="C214" t="s">
        <v>283</v>
      </c>
      <c r="E214" t="s">
        <v>47</v>
      </c>
      <c r="G214" s="1" t="s">
        <v>284</v>
      </c>
      <c r="I214" t="s">
        <v>16</v>
      </c>
      <c r="J214" t="s">
        <v>285</v>
      </c>
    </row>
    <row r="215" spans="1:10" ht="15">
      <c r="A215" t="str">
        <f t="shared" si="6"/>
        <v>2015-06-06</v>
      </c>
      <c r="B215" t="str">
        <f>"0400"</f>
        <v>0400</v>
      </c>
      <c r="C215" t="s">
        <v>286</v>
      </c>
      <c r="D215" t="s">
        <v>288</v>
      </c>
      <c r="E215" t="s">
        <v>47</v>
      </c>
      <c r="G215" s="1" t="s">
        <v>287</v>
      </c>
      <c r="I215" t="s">
        <v>16</v>
      </c>
      <c r="J215" t="s">
        <v>209</v>
      </c>
    </row>
    <row r="216" spans="1:10" ht="60">
      <c r="A216" t="str">
        <f t="shared" si="6"/>
        <v>2015-06-06</v>
      </c>
      <c r="B216" t="str">
        <f>"0500"</f>
        <v>0500</v>
      </c>
      <c r="C216" t="s">
        <v>289</v>
      </c>
      <c r="D216" t="s">
        <v>291</v>
      </c>
      <c r="E216" t="s">
        <v>11</v>
      </c>
      <c r="F216" t="s">
        <v>153</v>
      </c>
      <c r="G216" s="1" t="s">
        <v>290</v>
      </c>
      <c r="H216" t="s">
        <v>15</v>
      </c>
      <c r="I216" t="s">
        <v>16</v>
      </c>
      <c r="J216" t="s">
        <v>49</v>
      </c>
    </row>
    <row r="217" spans="1:10" ht="45">
      <c r="A217" t="str">
        <f t="shared" si="6"/>
        <v>2015-06-06</v>
      </c>
      <c r="B217" t="str">
        <f>"0530"</f>
        <v>0530</v>
      </c>
      <c r="C217" t="s">
        <v>133</v>
      </c>
      <c r="D217" t="s">
        <v>293</v>
      </c>
      <c r="E217" t="s">
        <v>19</v>
      </c>
      <c r="G217" s="1" t="s">
        <v>292</v>
      </c>
      <c r="H217" t="s">
        <v>15</v>
      </c>
      <c r="I217" t="s">
        <v>16</v>
      </c>
      <c r="J217" t="s">
        <v>27</v>
      </c>
    </row>
    <row r="218" spans="1:10" ht="45">
      <c r="A218" t="str">
        <f t="shared" si="6"/>
        <v>2015-06-06</v>
      </c>
      <c r="B218" t="str">
        <f>"0600"</f>
        <v>0600</v>
      </c>
      <c r="C218" t="s">
        <v>18</v>
      </c>
      <c r="D218" t="s">
        <v>229</v>
      </c>
      <c r="E218" t="s">
        <v>19</v>
      </c>
      <c r="G218" s="1" t="s">
        <v>20</v>
      </c>
      <c r="H218" t="s">
        <v>15</v>
      </c>
      <c r="I218" t="s">
        <v>22</v>
      </c>
      <c r="J218" t="s">
        <v>23</v>
      </c>
    </row>
    <row r="219" spans="1:10" ht="45">
      <c r="A219" t="str">
        <f t="shared" si="6"/>
        <v>2015-06-06</v>
      </c>
      <c r="B219" t="str">
        <f>"0630"</f>
        <v>0630</v>
      </c>
      <c r="C219" t="s">
        <v>24</v>
      </c>
      <c r="D219" t="s">
        <v>233</v>
      </c>
      <c r="E219" t="s">
        <v>19</v>
      </c>
      <c r="G219" s="1" t="s">
        <v>232</v>
      </c>
      <c r="H219" t="s">
        <v>15</v>
      </c>
      <c r="I219" t="s">
        <v>16</v>
      </c>
      <c r="J219" t="s">
        <v>27</v>
      </c>
    </row>
    <row r="220" spans="1:10" ht="45">
      <c r="A220" t="str">
        <f t="shared" si="6"/>
        <v>2015-06-06</v>
      </c>
      <c r="B220" t="str">
        <f>"0700"</f>
        <v>0700</v>
      </c>
      <c r="C220" t="s">
        <v>28</v>
      </c>
      <c r="E220" t="s">
        <v>19</v>
      </c>
      <c r="G220" s="1" t="s">
        <v>29</v>
      </c>
      <c r="H220" t="s">
        <v>15</v>
      </c>
      <c r="I220" t="s">
        <v>16</v>
      </c>
      <c r="J220" t="s">
        <v>23</v>
      </c>
    </row>
    <row r="221" spans="1:10" ht="45">
      <c r="A221" t="str">
        <f t="shared" si="6"/>
        <v>2015-06-06</v>
      </c>
      <c r="B221" t="str">
        <f>"0730"</f>
        <v>0730</v>
      </c>
      <c r="C221" t="s">
        <v>31</v>
      </c>
      <c r="E221" t="s">
        <v>19</v>
      </c>
      <c r="G221" s="1" t="s">
        <v>32</v>
      </c>
      <c r="H221" t="s">
        <v>15</v>
      </c>
      <c r="I221" t="s">
        <v>22</v>
      </c>
      <c r="J221" t="s">
        <v>33</v>
      </c>
    </row>
    <row r="222" spans="1:10" ht="45">
      <c r="A222" t="str">
        <f t="shared" si="6"/>
        <v>2015-06-06</v>
      </c>
      <c r="B222" t="str">
        <f>"0800"</f>
        <v>0800</v>
      </c>
      <c r="C222" t="s">
        <v>294</v>
      </c>
      <c r="E222" t="s">
        <v>19</v>
      </c>
      <c r="G222" s="1" t="s">
        <v>295</v>
      </c>
      <c r="I222" t="s">
        <v>16</v>
      </c>
      <c r="J222" t="s">
        <v>49</v>
      </c>
    </row>
    <row r="223" spans="1:10" ht="45">
      <c r="A223" t="str">
        <f t="shared" si="6"/>
        <v>2015-06-06</v>
      </c>
      <c r="B223" t="str">
        <f>"0830"</f>
        <v>0830</v>
      </c>
      <c r="C223" t="s">
        <v>36</v>
      </c>
      <c r="E223" t="s">
        <v>19</v>
      </c>
      <c r="G223" s="1" t="s">
        <v>37</v>
      </c>
      <c r="H223" t="s">
        <v>15</v>
      </c>
      <c r="I223" t="s">
        <v>16</v>
      </c>
      <c r="J223" t="s">
        <v>38</v>
      </c>
    </row>
    <row r="224" spans="1:10" ht="45">
      <c r="A224" t="str">
        <f t="shared" si="6"/>
        <v>2015-06-06</v>
      </c>
      <c r="B224" t="str">
        <f>"0900"</f>
        <v>0900</v>
      </c>
      <c r="C224" t="s">
        <v>39</v>
      </c>
      <c r="D224" t="s">
        <v>235</v>
      </c>
      <c r="E224" t="s">
        <v>19</v>
      </c>
      <c r="G224" s="1" t="s">
        <v>234</v>
      </c>
      <c r="H224" t="s">
        <v>15</v>
      </c>
      <c r="I224" t="s">
        <v>16</v>
      </c>
      <c r="J224" t="s">
        <v>23</v>
      </c>
    </row>
    <row r="225" spans="1:10" ht="45">
      <c r="A225" t="str">
        <f t="shared" si="6"/>
        <v>2015-06-06</v>
      </c>
      <c r="B225" t="str">
        <f>"0930"</f>
        <v>0930</v>
      </c>
      <c r="C225" t="s">
        <v>28</v>
      </c>
      <c r="E225" t="s">
        <v>19</v>
      </c>
      <c r="G225" s="1" t="s">
        <v>29</v>
      </c>
      <c r="H225" t="s">
        <v>15</v>
      </c>
      <c r="I225" t="s">
        <v>14</v>
      </c>
      <c r="J225" t="s">
        <v>23</v>
      </c>
    </row>
    <row r="226" spans="1:10" ht="45">
      <c r="A226" t="str">
        <f t="shared" si="6"/>
        <v>2015-06-06</v>
      </c>
      <c r="B226" t="str">
        <f>"1000"</f>
        <v>1000</v>
      </c>
      <c r="C226" t="s">
        <v>140</v>
      </c>
      <c r="E226" t="s">
        <v>11</v>
      </c>
      <c r="F226" t="s">
        <v>269</v>
      </c>
      <c r="G226" s="1" t="s">
        <v>142</v>
      </c>
      <c r="H226" t="s">
        <v>15</v>
      </c>
      <c r="I226" t="s">
        <v>143</v>
      </c>
      <c r="J226" t="s">
        <v>38</v>
      </c>
    </row>
    <row r="227" spans="1:10" ht="45">
      <c r="A227" t="str">
        <f t="shared" si="6"/>
        <v>2015-06-06</v>
      </c>
      <c r="B227" t="str">
        <f>"1030"</f>
        <v>1030</v>
      </c>
      <c r="C227" t="s">
        <v>247</v>
      </c>
      <c r="E227" t="s">
        <v>47</v>
      </c>
      <c r="G227" s="1" t="s">
        <v>248</v>
      </c>
      <c r="I227" t="s">
        <v>16</v>
      </c>
      <c r="J227" t="s">
        <v>250</v>
      </c>
    </row>
    <row r="228" spans="1:10" ht="45">
      <c r="A228" t="str">
        <f t="shared" si="6"/>
        <v>2015-06-06</v>
      </c>
      <c r="B228" t="str">
        <f>"1200"</f>
        <v>1200</v>
      </c>
      <c r="C228" t="s">
        <v>46</v>
      </c>
      <c r="E228" t="s">
        <v>47</v>
      </c>
      <c r="G228" s="1" t="s">
        <v>48</v>
      </c>
      <c r="H228" t="s">
        <v>15</v>
      </c>
      <c r="I228" t="s">
        <v>16</v>
      </c>
      <c r="J228" t="s">
        <v>49</v>
      </c>
    </row>
    <row r="229" spans="1:10" ht="15">
      <c r="A229" t="str">
        <f t="shared" si="6"/>
        <v>2015-06-06</v>
      </c>
      <c r="B229" t="str">
        <f>"1230"</f>
        <v>1230</v>
      </c>
      <c r="C229" t="s">
        <v>341</v>
      </c>
      <c r="G229" s="1" t="s">
        <v>194</v>
      </c>
      <c r="I229" t="s">
        <v>14</v>
      </c>
      <c r="J229" t="s">
        <v>196</v>
      </c>
    </row>
    <row r="230" spans="1:10" ht="45">
      <c r="A230" t="str">
        <f t="shared" si="6"/>
        <v>2015-06-06</v>
      </c>
      <c r="B230" t="str">
        <f>"1445"</f>
        <v>1445</v>
      </c>
      <c r="C230" t="s">
        <v>127</v>
      </c>
      <c r="D230" t="s">
        <v>297</v>
      </c>
      <c r="E230" t="s">
        <v>19</v>
      </c>
      <c r="G230" s="1" t="s">
        <v>296</v>
      </c>
      <c r="I230" t="s">
        <v>16</v>
      </c>
      <c r="J230" t="s">
        <v>60</v>
      </c>
    </row>
    <row r="231" spans="1:10" ht="45">
      <c r="A231" t="str">
        <f t="shared" si="6"/>
        <v>2015-06-06</v>
      </c>
      <c r="B231" t="str">
        <f>"1500"</f>
        <v>1500</v>
      </c>
      <c r="C231" t="s">
        <v>173</v>
      </c>
      <c r="D231" t="s">
        <v>299</v>
      </c>
      <c r="E231" t="s">
        <v>11</v>
      </c>
      <c r="F231" t="s">
        <v>169</v>
      </c>
      <c r="G231" s="1" t="s">
        <v>298</v>
      </c>
      <c r="I231" t="s">
        <v>16</v>
      </c>
      <c r="J231" t="s">
        <v>60</v>
      </c>
    </row>
    <row r="232" spans="1:10" ht="45">
      <c r="A232" t="str">
        <f t="shared" si="6"/>
        <v>2015-06-06</v>
      </c>
      <c r="B232" t="str">
        <f>"1515"</f>
        <v>1515</v>
      </c>
      <c r="C232" t="s">
        <v>173</v>
      </c>
      <c r="D232" t="s">
        <v>301</v>
      </c>
      <c r="E232" t="s">
        <v>19</v>
      </c>
      <c r="G232" s="1" t="s">
        <v>300</v>
      </c>
      <c r="I232" t="s">
        <v>16</v>
      </c>
      <c r="J232" t="s">
        <v>60</v>
      </c>
    </row>
    <row r="233" spans="1:10" ht="45">
      <c r="A233" t="str">
        <f t="shared" si="6"/>
        <v>2015-06-06</v>
      </c>
      <c r="B233" t="str">
        <f>"1530"</f>
        <v>1530</v>
      </c>
      <c r="C233" t="s">
        <v>216</v>
      </c>
      <c r="D233" t="s">
        <v>303</v>
      </c>
      <c r="E233" t="s">
        <v>19</v>
      </c>
      <c r="F233" t="s">
        <v>169</v>
      </c>
      <c r="G233" s="1" t="s">
        <v>302</v>
      </c>
      <c r="I233" t="s">
        <v>16</v>
      </c>
      <c r="J233" t="s">
        <v>60</v>
      </c>
    </row>
    <row r="234" spans="1:10" ht="45">
      <c r="A234" t="str">
        <f t="shared" si="6"/>
        <v>2015-06-06</v>
      </c>
      <c r="B234" t="str">
        <f>"1545"</f>
        <v>1545</v>
      </c>
      <c r="C234" t="s">
        <v>216</v>
      </c>
      <c r="D234" t="s">
        <v>305</v>
      </c>
      <c r="E234" t="s">
        <v>19</v>
      </c>
      <c r="F234" t="s">
        <v>169</v>
      </c>
      <c r="G234" s="1" t="s">
        <v>304</v>
      </c>
      <c r="I234" t="s">
        <v>16</v>
      </c>
      <c r="J234" t="s">
        <v>60</v>
      </c>
    </row>
    <row r="235" spans="1:10" ht="45">
      <c r="A235" t="str">
        <f t="shared" si="6"/>
        <v>2015-06-06</v>
      </c>
      <c r="B235" t="str">
        <f>"1600"</f>
        <v>1600</v>
      </c>
      <c r="C235" t="s">
        <v>242</v>
      </c>
      <c r="D235" t="s">
        <v>307</v>
      </c>
      <c r="E235" t="s">
        <v>19</v>
      </c>
      <c r="F235" t="s">
        <v>169</v>
      </c>
      <c r="G235" s="1" t="s">
        <v>306</v>
      </c>
      <c r="I235" t="s">
        <v>16</v>
      </c>
      <c r="J235" t="s">
        <v>60</v>
      </c>
    </row>
    <row r="236" spans="1:10" ht="45">
      <c r="A236" t="str">
        <f t="shared" si="6"/>
        <v>2015-06-06</v>
      </c>
      <c r="B236" t="str">
        <f>"1615"</f>
        <v>1615</v>
      </c>
      <c r="C236" t="s">
        <v>242</v>
      </c>
      <c r="D236" t="s">
        <v>309</v>
      </c>
      <c r="E236" t="s">
        <v>19</v>
      </c>
      <c r="F236" t="s">
        <v>169</v>
      </c>
      <c r="G236" s="1" t="s">
        <v>308</v>
      </c>
      <c r="I236" t="s">
        <v>16</v>
      </c>
      <c r="J236" t="s">
        <v>60</v>
      </c>
    </row>
    <row r="237" spans="1:10" ht="45">
      <c r="A237" t="str">
        <f t="shared" si="6"/>
        <v>2015-06-06</v>
      </c>
      <c r="B237" t="str">
        <f>"1630"</f>
        <v>1630</v>
      </c>
      <c r="C237" t="s">
        <v>57</v>
      </c>
      <c r="D237" t="s">
        <v>311</v>
      </c>
      <c r="E237" t="s">
        <v>19</v>
      </c>
      <c r="G237" s="1" t="s">
        <v>310</v>
      </c>
      <c r="I237" t="s">
        <v>16</v>
      </c>
      <c r="J237" t="s">
        <v>60</v>
      </c>
    </row>
    <row r="238" spans="1:10" ht="60">
      <c r="A238" t="str">
        <f t="shared" si="6"/>
        <v>2015-06-06</v>
      </c>
      <c r="B238" t="str">
        <f>"1645"</f>
        <v>1645</v>
      </c>
      <c r="C238" t="s">
        <v>57</v>
      </c>
      <c r="D238" t="s">
        <v>313</v>
      </c>
      <c r="E238" t="s">
        <v>19</v>
      </c>
      <c r="G238" s="1" t="s">
        <v>312</v>
      </c>
      <c r="I238" t="s">
        <v>16</v>
      </c>
      <c r="J238" t="s">
        <v>60</v>
      </c>
    </row>
    <row r="239" spans="1:10" ht="30">
      <c r="A239" t="str">
        <f t="shared" si="6"/>
        <v>2015-06-06</v>
      </c>
      <c r="B239" t="str">
        <f>"1700"</f>
        <v>1700</v>
      </c>
      <c r="C239" t="s">
        <v>113</v>
      </c>
      <c r="D239" t="s">
        <v>115</v>
      </c>
      <c r="E239" t="s">
        <v>19</v>
      </c>
      <c r="G239" s="1" t="s">
        <v>114</v>
      </c>
      <c r="I239" t="s">
        <v>16</v>
      </c>
      <c r="J239" t="s">
        <v>60</v>
      </c>
    </row>
    <row r="240" spans="1:10" ht="45">
      <c r="A240" t="str">
        <f t="shared" si="6"/>
        <v>2015-06-06</v>
      </c>
      <c r="B240" t="str">
        <f>"1715"</f>
        <v>1715</v>
      </c>
      <c r="C240" t="s">
        <v>113</v>
      </c>
      <c r="D240" t="s">
        <v>117</v>
      </c>
      <c r="E240" t="s">
        <v>19</v>
      </c>
      <c r="G240" s="1" t="s">
        <v>116</v>
      </c>
      <c r="I240" t="s">
        <v>16</v>
      </c>
      <c r="J240" t="s">
        <v>118</v>
      </c>
    </row>
    <row r="241" spans="1:10" ht="45">
      <c r="A241" t="str">
        <f t="shared" si="6"/>
        <v>2015-06-06</v>
      </c>
      <c r="B241" t="str">
        <f>"1730"</f>
        <v>1730</v>
      </c>
      <c r="C241" t="s">
        <v>46</v>
      </c>
      <c r="E241" t="s">
        <v>47</v>
      </c>
      <c r="G241" s="1" t="s">
        <v>48</v>
      </c>
      <c r="H241" t="s">
        <v>15</v>
      </c>
      <c r="I241" t="s">
        <v>16</v>
      </c>
      <c r="J241" t="s">
        <v>49</v>
      </c>
    </row>
    <row r="242" spans="1:10" ht="45">
      <c r="A242" t="str">
        <f t="shared" si="6"/>
        <v>2015-06-06</v>
      </c>
      <c r="B242" t="str">
        <f>"1800"</f>
        <v>1800</v>
      </c>
      <c r="C242" t="s">
        <v>314</v>
      </c>
      <c r="G242" s="1" t="s">
        <v>315</v>
      </c>
      <c r="I242" t="s">
        <v>77</v>
      </c>
      <c r="J242" t="s">
        <v>196</v>
      </c>
    </row>
    <row r="243" spans="1:10" ht="45">
      <c r="A243" t="str">
        <f t="shared" si="6"/>
        <v>2015-06-06</v>
      </c>
      <c r="B243" t="str">
        <f>"1900"</f>
        <v>1900</v>
      </c>
      <c r="C243" t="s">
        <v>316</v>
      </c>
      <c r="E243" t="s">
        <v>19</v>
      </c>
      <c r="G243" s="1" t="s">
        <v>317</v>
      </c>
      <c r="H243" t="s">
        <v>15</v>
      </c>
      <c r="I243" t="s">
        <v>16</v>
      </c>
      <c r="J243" t="s">
        <v>92</v>
      </c>
    </row>
    <row r="244" spans="1:10" ht="30">
      <c r="A244" t="str">
        <f t="shared" si="6"/>
        <v>2015-06-06</v>
      </c>
      <c r="B244" t="str">
        <f>"1930"</f>
        <v>1930</v>
      </c>
      <c r="C244" t="s">
        <v>318</v>
      </c>
      <c r="D244" t="s">
        <v>320</v>
      </c>
      <c r="E244" t="s">
        <v>19</v>
      </c>
      <c r="G244" s="1" t="s">
        <v>319</v>
      </c>
      <c r="I244" t="s">
        <v>16</v>
      </c>
      <c r="J244" t="s">
        <v>102</v>
      </c>
    </row>
    <row r="245" spans="1:10" ht="45">
      <c r="A245" t="str">
        <f t="shared" si="6"/>
        <v>2015-06-06</v>
      </c>
      <c r="B245" t="str">
        <f>"2030"</f>
        <v>2030</v>
      </c>
      <c r="C245" t="s">
        <v>321</v>
      </c>
      <c r="D245" t="s">
        <v>323</v>
      </c>
      <c r="E245" t="s">
        <v>11</v>
      </c>
      <c r="G245" s="1" t="s">
        <v>322</v>
      </c>
      <c r="I245" t="s">
        <v>16</v>
      </c>
      <c r="J245" t="s">
        <v>56</v>
      </c>
    </row>
    <row r="246" spans="1:10" ht="30">
      <c r="A246" t="str">
        <f t="shared" si="6"/>
        <v>2015-06-06</v>
      </c>
      <c r="B246" t="str">
        <f>"2130"</f>
        <v>2130</v>
      </c>
      <c r="C246" t="s">
        <v>324</v>
      </c>
      <c r="E246" t="s">
        <v>11</v>
      </c>
      <c r="G246" s="1" t="s">
        <v>325</v>
      </c>
      <c r="H246" t="s">
        <v>15</v>
      </c>
      <c r="I246" t="s">
        <v>14</v>
      </c>
      <c r="J246" t="s">
        <v>255</v>
      </c>
    </row>
    <row r="247" spans="1:10" ht="45">
      <c r="A247" t="str">
        <f t="shared" si="6"/>
        <v>2015-06-06</v>
      </c>
      <c r="B247" t="str">
        <f>"2230"</f>
        <v>2230</v>
      </c>
      <c r="C247" t="s">
        <v>326</v>
      </c>
      <c r="E247" t="s">
        <v>11</v>
      </c>
      <c r="G247" s="1" t="s">
        <v>327</v>
      </c>
      <c r="H247" t="s">
        <v>15</v>
      </c>
      <c r="I247" t="s">
        <v>99</v>
      </c>
      <c r="J247" t="s">
        <v>328</v>
      </c>
    </row>
    <row r="248" spans="1:10" ht="60">
      <c r="A248" t="str">
        <f>"2015-06-07"</f>
        <v>2015-06-07</v>
      </c>
      <c r="B248" t="str">
        <f>"0030"</f>
        <v>0030</v>
      </c>
      <c r="C248" t="s">
        <v>329</v>
      </c>
      <c r="E248" t="s">
        <v>11</v>
      </c>
      <c r="F248" t="s">
        <v>330</v>
      </c>
      <c r="G248" s="1" t="s">
        <v>331</v>
      </c>
      <c r="H248" t="s">
        <v>15</v>
      </c>
      <c r="I248" t="s">
        <v>16</v>
      </c>
      <c r="J248" t="s">
        <v>332</v>
      </c>
    </row>
    <row r="249" spans="1:10" ht="45">
      <c r="A249" t="str">
        <f>"2015-06-07"</f>
        <v>2015-06-07</v>
      </c>
      <c r="B249" t="str">
        <f>"0250"</f>
        <v>0250</v>
      </c>
      <c r="C249" t="s">
        <v>67</v>
      </c>
      <c r="D249" t="s">
        <v>334</v>
      </c>
      <c r="E249" t="s">
        <v>19</v>
      </c>
      <c r="G249" s="1" t="s">
        <v>333</v>
      </c>
      <c r="I249" t="s">
        <v>16</v>
      </c>
      <c r="J249" t="s">
        <v>335</v>
      </c>
    </row>
    <row r="250" spans="1:10" ht="45">
      <c r="A250" t="str">
        <f>"2015-06-07"</f>
        <v>2015-06-07</v>
      </c>
      <c r="B250" t="str">
        <f>"0300"</f>
        <v>0300</v>
      </c>
      <c r="C250" t="s">
        <v>336</v>
      </c>
      <c r="E250" t="s">
        <v>94</v>
      </c>
      <c r="G250" s="1" t="s">
        <v>337</v>
      </c>
      <c r="H250" t="s">
        <v>15</v>
      </c>
      <c r="I250" t="s">
        <v>16</v>
      </c>
      <c r="J250" t="s">
        <v>17</v>
      </c>
    </row>
    <row r="251" spans="1:10" ht="45">
      <c r="A251" t="str">
        <f>"2015-06-07"</f>
        <v>2015-06-07</v>
      </c>
      <c r="B251" t="str">
        <f>"0400"</f>
        <v>0400</v>
      </c>
      <c r="C251" t="s">
        <v>338</v>
      </c>
      <c r="E251" t="s">
        <v>11</v>
      </c>
      <c r="F251" t="s">
        <v>153</v>
      </c>
      <c r="G251" s="1" t="s">
        <v>339</v>
      </c>
      <c r="H251" t="s">
        <v>15</v>
      </c>
      <c r="I251" t="s">
        <v>16</v>
      </c>
      <c r="J251" t="s">
        <v>56</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2015-05-12T08:24:31Z</dcterms:created>
  <dcterms:modified xsi:type="dcterms:W3CDTF">2015-05-12T08:24:34Z</dcterms:modified>
  <cp:category/>
  <cp:version/>
  <cp:contentType/>
  <cp:contentStatus/>
</cp:coreProperties>
</file>