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 NITV_EPG_Rpt623673" sheetId="1" r:id="rId1"/>
  </sheets>
  <definedNames/>
  <calcPr fullCalcOnLoad="1"/>
</workbook>
</file>

<file path=xl/sharedStrings.xml><?xml version="1.0" encoding="utf-8"?>
<sst xmlns="http://schemas.openxmlformats.org/spreadsheetml/2006/main" count="1764" uniqueCount="400">
  <si>
    <t>Date</t>
  </si>
  <si>
    <t>Start Time</t>
  </si>
  <si>
    <t>Title</t>
  </si>
  <si>
    <t>Classification</t>
  </si>
  <si>
    <t>Consumer Advice</t>
  </si>
  <si>
    <t>Digital Epg Synpopsis</t>
  </si>
  <si>
    <t>Episode Title</t>
  </si>
  <si>
    <t>Language</t>
  </si>
  <si>
    <t>Country of Origin</t>
  </si>
  <si>
    <t>Nominal Length</t>
  </si>
  <si>
    <t>Welcome To Wapos Bay</t>
  </si>
  <si>
    <t>G</t>
  </si>
  <si>
    <t>The kids of Wapos Bay love adventure and their playground is a vast area that's been home to their Cree ancestors for millennia. As they explore the world around them, they learn respect &amp; cooperation</t>
  </si>
  <si>
    <t>Time For Pride, A</t>
  </si>
  <si>
    <t xml:space="preserve"> </t>
  </si>
  <si>
    <t>ENGLISH</t>
  </si>
  <si>
    <t>CANADA</t>
  </si>
  <si>
    <t>23mins</t>
  </si>
  <si>
    <t>Waabiny Time</t>
  </si>
  <si>
    <t>Noongar people have been solid tool makers for a long, long time. Karli, the boomerang and kitj, the spear are very useful tools.</t>
  </si>
  <si>
    <t>Traditional Tools</t>
  </si>
  <si>
    <t>AUSTRALIA</t>
  </si>
  <si>
    <t>26mins</t>
  </si>
  <si>
    <t>Move It Mob Style</t>
  </si>
  <si>
    <t>We're here to get you moving and keeping fit and healthy. So get your mum, dad, brothers, sisters, aunties and uncles wherever you are to come and Move it Mob Style!</t>
  </si>
  <si>
    <t>Bizou</t>
  </si>
  <si>
    <t>A lively, animated pre-school series that explores the wonderful world of animals through the eyes of a cheerful little Aboriginal princess named Bizou.</t>
  </si>
  <si>
    <t>24mins</t>
  </si>
  <si>
    <t>Mugu Kids</t>
  </si>
  <si>
    <t>Look, listen, learn and dance with Mugu Kids host Jub. Nadeena Dixon performs her song, Mulberry Dive and Annette Sax reads the book she illustrated, Bartja and Mayila.</t>
  </si>
  <si>
    <t>Go Lingo</t>
  </si>
  <si>
    <t>A high energy game show packed with fun and challenges as students aged between 11-12 play a variety of hi-tech games using the latest in touch screen technology. Host Alanah Ahmat.</t>
  </si>
  <si>
    <t>Tales Of Tatonka</t>
  </si>
  <si>
    <t>Meet Wanji, Nunpa, Yamni and Topa, four adventurous wolf cubs who live with their parents amidst a wolf pack in the plains and forests of North America</t>
  </si>
  <si>
    <t>13mins</t>
  </si>
  <si>
    <t>25mins</t>
  </si>
  <si>
    <t>Ofc Champions League 2015 9</t>
  </si>
  <si>
    <t>Champions League Football. Join the top clubs from Oceania as they battle it out for the OFC Champions League title.</t>
  </si>
  <si>
    <t>107mins</t>
  </si>
  <si>
    <t>NITV News Week In Review</t>
  </si>
  <si>
    <t>NC</t>
  </si>
  <si>
    <t>NITV National News features the rich diversity of contemporary life within Aboriginal and Torres Strait Islander communities, broadening and redefining the news and current affairs landscape.</t>
  </si>
  <si>
    <t>A War of Hope</t>
  </si>
  <si>
    <t>PG</t>
  </si>
  <si>
    <t>In year 1942, in the midst of World War II, 235 Guugu Yimithirr people of North QLD were forcibly removed 1500km from their land by armed forces into a government exile settlement at Woorabinda.</t>
  </si>
  <si>
    <t>52mins</t>
  </si>
  <si>
    <t>30th Anniversary Commonwealth Games</t>
  </si>
  <si>
    <t>In 1982, Indigenous Australian people from across the country converged on Brisbane to protest the Commonwealth Games and demand recognition of Aboriginal Land Rights.</t>
  </si>
  <si>
    <t xml:space="preserve">Our Spirit To C-Gen </t>
  </si>
  <si>
    <t>28 young kids from the Queensland regional town of Beaudesert are about to go on a journey that will change their lives forever.</t>
  </si>
  <si>
    <t>27mins</t>
  </si>
  <si>
    <t>Queensland Murri Carnival 2014</t>
  </si>
  <si>
    <t>Grassroots rugby league at its best at the Queensland Murri Carnival from Redcliffe, QLD</t>
  </si>
  <si>
    <t>43mins</t>
  </si>
  <si>
    <t>Jeffrey's Healthy Tips</t>
  </si>
  <si>
    <t>Starting with Workout for the Elders, Jeffery teaches the elders some arm exercises and gives them tips on how to have strong bones.</t>
  </si>
  <si>
    <t>5mins</t>
  </si>
  <si>
    <t>Cash Money</t>
  </si>
  <si>
    <t>Be the master of your Mastercard! (and all your bills) and stop letting debt take the fun out of life. Here are some Ninja moves to get you on top.</t>
  </si>
  <si>
    <t>Smash Debt</t>
  </si>
  <si>
    <t>3mins</t>
  </si>
  <si>
    <t>44th Annual Koori Knockout</t>
  </si>
  <si>
    <t>Grassroots rugby league at its best at the 44th Annual Koori Knockout from Raymond Terace, NSW.</t>
  </si>
  <si>
    <t>45mins</t>
  </si>
  <si>
    <t>Unearthed</t>
  </si>
  <si>
    <t xml:space="preserve">a </t>
  </si>
  <si>
    <t>Hayden Jude is a young man living in Alice Springs. He is a very talented freestyle BMX rider who dreams of making it professionally.</t>
  </si>
  <si>
    <t>Jude</t>
  </si>
  <si>
    <t>14mins</t>
  </si>
  <si>
    <t>Te Kaea</t>
  </si>
  <si>
    <t>When it happens in the Maori world, you'll hear about it on Te Kaea first. This is Maori Television's flagship news program's week in review, featuring local, national and international stories.</t>
  </si>
  <si>
    <t>NEW ZEALAND</t>
  </si>
  <si>
    <t>Awaken - Black is Beautiful</t>
  </si>
  <si>
    <t>Black is Beautiful: Casey Donavon joins Stan Grant and a stellar cast to explore the lack of diversity in mainstream media platforms.</t>
  </si>
  <si>
    <t>57mins</t>
  </si>
  <si>
    <t xml:space="preserve">Backyard Shorts </t>
  </si>
  <si>
    <t>Showcasing short stories from communities around Australia</t>
  </si>
  <si>
    <t>0mins</t>
  </si>
  <si>
    <t>Tangaroa With Pio</t>
  </si>
  <si>
    <t>A fun and informative bilingual fishing programme following Pio on his ocean-oriented escapades around the coastal communities of Aotearoa as well as the Pacific Islands.</t>
  </si>
  <si>
    <t>ENGLISH / MAORI</t>
  </si>
  <si>
    <t>The Abolitionists</t>
  </si>
  <si>
    <t>The Abolitionists interweaves traditional documentary storytelling with dramatised scenes to vividly bring to life the epic struggles of the men and women who ended slavery. Part 2 of 3.</t>
  </si>
  <si>
    <t>USA</t>
  </si>
  <si>
    <t>53mins</t>
  </si>
  <si>
    <t>Toomelah</t>
  </si>
  <si>
    <t>MA</t>
  </si>
  <si>
    <t xml:space="preserve">a d l </t>
  </si>
  <si>
    <t>Daniel is a small ten year old boy who dreams of being a gangster. He is kicked out of school and befriends a local gang leader, until a rival arrives back from jail to reclaim his turf.</t>
  </si>
  <si>
    <t>97mins</t>
  </si>
  <si>
    <t>Aesop's Way</t>
  </si>
  <si>
    <t>In this short film we follow the lives of two young men in Sydney who both encounter racism on their short journey to work.</t>
  </si>
  <si>
    <t>6mins</t>
  </si>
  <si>
    <t>Chocolate Martini</t>
  </si>
  <si>
    <t>Music documentary features the Stiff Gins and Gina Williams</t>
  </si>
  <si>
    <t>Stiff Gins And Gina Williams</t>
  </si>
  <si>
    <t>56mins</t>
  </si>
  <si>
    <t>NITV On The Road</t>
  </si>
  <si>
    <t>This program showcases performances by the traditional dance groups who were at the Laura Aboriginal Dance Festival 2013 with the Festival coordinator Raymond Blanco giving insight into the event.</t>
  </si>
  <si>
    <t>Backyard Shorts</t>
  </si>
  <si>
    <t>In Backyard Shorts NITV showcases stories from communities around Australia.</t>
  </si>
  <si>
    <t>Bush Plum</t>
  </si>
  <si>
    <t>This is a visual poem, capturing the imagery and connection between painting and country.  The art of Angelina Pwerle is a reflection of beliefs, of culture, of country, of its plants and animals.</t>
  </si>
  <si>
    <t>31mins</t>
  </si>
  <si>
    <t>Yarrabah The Musical</t>
  </si>
  <si>
    <t xml:space="preserve">w </t>
  </si>
  <si>
    <t>Opera ignites musical life in the small northern community of Yarrabah</t>
  </si>
  <si>
    <t>28mins</t>
  </si>
  <si>
    <t>Mana Mamau</t>
  </si>
  <si>
    <t>M</t>
  </si>
  <si>
    <t xml:space="preserve">v </t>
  </si>
  <si>
    <t>Showcasing the current generation of wrestling talent, the Impact Pro Wrestling circuit is overflowing with passionate and vibrant Maori and Pacific Island athletes.</t>
  </si>
  <si>
    <t>Kriol Kitchen</t>
  </si>
  <si>
    <t>Drawing on their father's Japanese and mother's Bard heritage, and Bubba prepare two dishes that have us going back down memory lane of our childhoods.</t>
  </si>
  <si>
    <t>Cauline &amp; Bubba Masuda: Black Bean Fish With Cabbage &amp; Sasami</t>
  </si>
  <si>
    <t>Steamed Barramundi with Ginger/shallots, soya, pickled Chinese cabbage drizzled with crunchy garlic oil &amp; Pearl shell Sashimi: If there was ever a dish that took care of itself then this would be it.</t>
  </si>
  <si>
    <t>Broome: Neil Hamaguchi</t>
  </si>
  <si>
    <t>Guardians</t>
  </si>
  <si>
    <t>22mins</t>
  </si>
  <si>
    <t>Do you feel djoorabiny, do you feel happy? Or do you feel menditj, do you feel sick? Make sure you share how you feel with someone who cares. It's moorditj koolangka!</t>
  </si>
  <si>
    <t>Feelings</t>
  </si>
  <si>
    <t xml:space="preserve">Mugu Kids </t>
  </si>
  <si>
    <t>Look, listen, learn and dance with Mugu Kids host Jub as we learn about nature. Also Aunty Sharon Edgar Jones teaches her kids landscapes names in the Wanarruwa language.</t>
  </si>
  <si>
    <t>Bushwhacked</t>
  </si>
  <si>
    <t>Brandon challenges Kayne to find a honey ant in the midst of the central desert - a ridiculous idea, especially when Kayne learns they live four feet underground.</t>
  </si>
  <si>
    <t>Honey Ant</t>
  </si>
  <si>
    <t>Going For The Gold</t>
  </si>
  <si>
    <t>Murri Carnival 2012: The Documentary</t>
  </si>
  <si>
    <t>Go behind the scenes of the pinnacle of Queensland Aboriginal rugby league, join NITV at the 2012 Murri Rugby League Carnival.</t>
  </si>
  <si>
    <t>NITV News</t>
  </si>
  <si>
    <t>From The Western Frontier</t>
  </si>
  <si>
    <t>Life is a thunderstorm; this is true of Uncle Patrick Tittums but he dreams with eyes wide open and believes that anyone can achieve greatness once their storm has passed.</t>
  </si>
  <si>
    <t>Thunderstorms</t>
  </si>
  <si>
    <t>Surviving</t>
  </si>
  <si>
    <t>Two decades after her dad became Queensland's first Aboirginal Doctor, Gemma Haymann begins her first year as a Doctor at Logan Hospital, preparing to become a Forensic Psychiatrist.</t>
  </si>
  <si>
    <t>Doctor Gemma Hayman</t>
  </si>
  <si>
    <t>Wulli Wulli woman Jacinda lives with a foot in two worlds. Away from country she maintains connection to culture through her art, mentorship and advocacy, while being a single mum.</t>
  </si>
  <si>
    <t>Jacinda Washington</t>
  </si>
  <si>
    <t>15mins</t>
  </si>
  <si>
    <t xml:space="preserve">Tangaroa With Pio </t>
  </si>
  <si>
    <t>Pio is back with fresh new ocean adventures in this fun and bilingual fishing programme exploring the oceans around the coastal communities of Aotearoa</t>
  </si>
  <si>
    <t>Samoa 3</t>
  </si>
  <si>
    <t>Love Patrol</t>
  </si>
  <si>
    <t xml:space="preserve">a l v </t>
  </si>
  <si>
    <t>A soap opera from Vanuatu with a serious message. Set in a police station in the Pacific, the local characters confront real issues that occur in their communities.</t>
  </si>
  <si>
    <t>VANUATU</t>
  </si>
  <si>
    <t>Cafe Niugini Series 1 2</t>
  </si>
  <si>
    <t>Finschhafen</t>
  </si>
  <si>
    <t>PAPUA NEW GUINEA</t>
  </si>
  <si>
    <t>Shuga Series 1 2</t>
  </si>
  <si>
    <t>The Fast boys get caught slipping while Ayira thinks she is playing Felix, but is she the one in control? Can she keep up with Felix and sustain her relationship with Ty or will she risk losing it all</t>
  </si>
  <si>
    <t>KENYA</t>
  </si>
  <si>
    <t>Blackstone</t>
  </si>
  <si>
    <t xml:space="preserve">a l </t>
  </si>
  <si>
    <t>Intense, compelling and confrontational, Blackstone is an unmuted exploration of First Nations' power and politics, unfolding over nine one-hour episodes.</t>
  </si>
  <si>
    <t>44mins</t>
  </si>
  <si>
    <t>Sheltered</t>
  </si>
  <si>
    <t>Derek Marsden, an Aboriginal carpenter, travels the world to learn the ancient home building techniques of the world's indigenous and traditional cultures.</t>
  </si>
  <si>
    <t>Peru</t>
  </si>
  <si>
    <t xml:space="preserve">NITV On The Road: Saltwater Freshwater </t>
  </si>
  <si>
    <t>The Last Kinection: Brother and sister duo Joel and Naomi Wenitong share their story about the history of the band, their childhood musical influences and the tragic accident that nearly ended it all</t>
  </si>
  <si>
    <t>Last Kinection, The</t>
  </si>
  <si>
    <t>51mins</t>
  </si>
  <si>
    <t>Loreen Samson is a Ngarluma woman and senior artist at the Roebourne Art Group. Loreen describes her world and the inspiration for her painting that attract high prices and critical acclaim.</t>
  </si>
  <si>
    <t>Loreen Samson</t>
  </si>
  <si>
    <t>Artist Peter Mulcahy has a vision of symbols, yet doesn't understand their meaning. He travels back to his country and while speaking to his elders,</t>
  </si>
  <si>
    <t>Peter Mulcahy</t>
  </si>
  <si>
    <t>Desperate Measures</t>
  </si>
  <si>
    <t>Donald Thomson, an anthropologist came to Arnhem Land in 1935. In October 1936, Thomson was invited to go with Yolngu to Gatji, where clans gathered for ceremonies and trade.</t>
  </si>
  <si>
    <t>Donald Thomson With Agnes Warambala</t>
  </si>
  <si>
    <t>Bunna Lawrie, along with two of his brothers, started out as a cover band playing small towns &amp; Aboriginal missions across Australia.</t>
  </si>
  <si>
    <t>Rare Gem: Coloured Stone, A</t>
  </si>
  <si>
    <t>Our Footprint</t>
  </si>
  <si>
    <t>Mercy grew up on the Koonibba Lutheran Mission in South Australia. As an adult, the process of writing about these experiences with her daughter.</t>
  </si>
  <si>
    <t>Mercy Glastonbury</t>
  </si>
  <si>
    <t>This is the story of Aboriginal families who lived in the bush camps around the tourist and fishing town of Lakes Entrance after white settlement.</t>
  </si>
  <si>
    <t>Lake Entrance</t>
  </si>
  <si>
    <t>Around The Campfire</t>
  </si>
  <si>
    <t>As a cyclone builds and Roebourne is on blue alert, local elders recall earlier times in their lives when the weather has been similarly threatening.</t>
  </si>
  <si>
    <t>Cyclone Stories</t>
  </si>
  <si>
    <t>Roy Gibson a Kuku Yalanji elder has had a dream to build a centre that would help his community. Working with young people to get real training in hospitality and tourism industries.</t>
  </si>
  <si>
    <t>Mossman Dreaming With Roy Gibson</t>
  </si>
  <si>
    <t>I Am The River</t>
  </si>
  <si>
    <t>Traces the journey of the Partington collection of 19th century photographs of Whanganui Maori after the chance discovery of these previously unknown photographs in a garage in 2001.</t>
  </si>
  <si>
    <t>50mins</t>
  </si>
  <si>
    <t>Ella 7's 2009</t>
  </si>
  <si>
    <t>Mid North Coast Dolphins v Brisbane Rebels, Dubbo Rhinos v Uni of Western Sydney, Toomelah Tigers v Rosemeadow Estate.</t>
  </si>
  <si>
    <t>All Access</t>
  </si>
  <si>
    <t>There are maar keny bonar, six seasons. Birak is hot time, time for djiba-djobaliny, swimming time.</t>
  </si>
  <si>
    <t>Seasons And Weather</t>
  </si>
  <si>
    <t>Look, listen, learn and dance with Mugu Kids host Jub while the Witchetty Grubs sing, Tricky Little Things and Arone Raymond Meek reads his book, Enora and The Black Crane.</t>
  </si>
  <si>
    <t>Brandon challenges Kayne to the unthinkable- to lure in a great white shark by beatboxing!</t>
  </si>
  <si>
    <t>Great White Sharks</t>
  </si>
  <si>
    <t>Raven Power</t>
  </si>
  <si>
    <t>A tragic car accident crushed Elizika's life; she tells of how she defied the odds against extreme adversity to celebrate life again.</t>
  </si>
  <si>
    <t>Elizika</t>
  </si>
  <si>
    <t>Colour Theory</t>
  </si>
  <si>
    <t>Yuwaalaraay artist, Lucy Simpson, shows us how Aboriginal culture can become part of the fabric of our everyday lives, literally! From Walgett to Sydney, Lucy has designs on the way we live.</t>
  </si>
  <si>
    <t>Lucy Simpson</t>
  </si>
  <si>
    <t>Celebrate the 30 years since Warlpiri media changed the landscape of broadcasting for Indigenous communities. Way back in August 1983.</t>
  </si>
  <si>
    <t>Fight Fire With Fire</t>
  </si>
  <si>
    <t>A Ningher Canoe crafted by two Tasmanian Aboriginal canoe makers, is built &amp; launched into the Derwent River. A story about journeys, relationships, healing and the struggle to regain control.</t>
  </si>
  <si>
    <t>Ningher Canoe</t>
  </si>
  <si>
    <t>Prophets, The</t>
  </si>
  <si>
    <t>This riveting, seven part series reveals the incredible stories of the Maori prophets. Presented as a comprehensive anthology, their lives are a fascinating aspect of NZ history.</t>
  </si>
  <si>
    <t>Rua Kenana</t>
  </si>
  <si>
    <t>Not Just Cricket</t>
  </si>
  <si>
    <t>For the first time an Indigenous cricket team tours India. It's a journey of discovery as they experience a new culture - where cricket is king.</t>
  </si>
  <si>
    <t>The moving story of a middle aged Indigenous wrestler who must face up to strong emotions as he relives the traumatic death of his mother and their troubled history together.</t>
  </si>
  <si>
    <t>Fighter</t>
  </si>
  <si>
    <t>Cooking In Kalkarindji</t>
  </si>
  <si>
    <t>Men of Kalkarindji show how to prepare kangaroo tail on the fire</t>
  </si>
  <si>
    <t>Destiny In The Dirt</t>
  </si>
  <si>
    <t>Dylan must decide the path and direction he wants his life to take. What you see is not always what you get. One decision will lead to his destiny. (Short Film)</t>
  </si>
  <si>
    <t>9mins</t>
  </si>
  <si>
    <t>Have the life you want, with the one you want. Whatever dream you share - a wedding, a home, a holiday - you can reach it, if you do it together.</t>
  </si>
  <si>
    <t>Money Honey</t>
  </si>
  <si>
    <t>Backyard Shorts Series 2</t>
  </si>
  <si>
    <t xml:space="preserve">Neafl 2015: NT Thunder </t>
  </si>
  <si>
    <t>AFL: Follow the NT Thunder through their 2015 season in the NEAFL.</t>
  </si>
  <si>
    <t>Defining Moments</t>
  </si>
  <si>
    <t>Kerrianne Cox is a Kimberly singer who is advocating messages of unity and people power. She's using her experiences and cultural knowledge to empower others and to protest at mining at James Price Pt</t>
  </si>
  <si>
    <t>Kerrianne</t>
  </si>
  <si>
    <t>Steve Ellis is a proud Goomeroi man who grew up in Mungindi and moved away at a young age. He loves going back home connecting to the land and being around family.</t>
  </si>
  <si>
    <t>Mungindi</t>
  </si>
  <si>
    <t>Innocence Betrayed</t>
  </si>
  <si>
    <t>When three Aboriginal children were murdered in Bowraville in the early 1990's a small community was torn apart, but a long fight to convict their killer began...</t>
  </si>
  <si>
    <t xml:space="preserve">Burned Bridge </t>
  </si>
  <si>
    <t xml:space="preserve">a l v w </t>
  </si>
  <si>
    <t>Beth is unable to bear the idea of Vincent undergoing ritual punishment in order to atone for his past breach of tradtional law.</t>
  </si>
  <si>
    <t>48mins</t>
  </si>
  <si>
    <t>NITV On The Road: Saltwater Freshwater</t>
  </si>
  <si>
    <t>Jay Davis Trio: Jay Davis not only rocks it out as shown in this episode but also regards himself as a bit of a comedian. Jay shares his childhood stories about growing up around Taree.</t>
  </si>
  <si>
    <t>Jay Davis Trio</t>
  </si>
  <si>
    <t>As Long As The River Flows</t>
  </si>
  <si>
    <t>Waabiny time, playing time is djooradiny, it's fun. It's about keeping walang, keeping healthy. Let's play djenborl football and learn to handball and take on the obstacle course. It's deadly koolangk</t>
  </si>
  <si>
    <t>Playtime</t>
  </si>
  <si>
    <t>Brandon takes Kayne to the Great Barrier Reef to track down one of the greatest sights in the animals kingdom: baby turtles racing for the sea minutes after they are born.</t>
  </si>
  <si>
    <t>Turtles</t>
  </si>
  <si>
    <t>Lights Camera Action</t>
  </si>
  <si>
    <t>In 1947 Sue Gordon AM was taken from her mother under the auspices of the Native Act; she grew up thinking that she was an orphan until one fateful day thirty years later when her family found her.</t>
  </si>
  <si>
    <t>My Three Families</t>
  </si>
  <si>
    <t>Uncle Charlie Chambers, was born in Cherbourg Aboriginal settlement in 1936. As a teenager he realised all he wanted to be was a drover, to do that he only had one option, escape Cherbourg.</t>
  </si>
  <si>
    <t>Charlie Chambers</t>
  </si>
  <si>
    <t>Dunba is a Walmajarri man who was removed from family and brought to Beagle Bay in the 1950s at a very young age.</t>
  </si>
  <si>
    <t>Dunba</t>
  </si>
  <si>
    <t>The Will &amp; The Skill</t>
  </si>
  <si>
    <t>A unique annual athletics camp for Indigenous youth run by Uncle Ritchie (Ritchie Donovan) on the North Coast.</t>
  </si>
  <si>
    <t xml:space="preserve">l </t>
  </si>
  <si>
    <t>Colour Theory unearths a variety of Contemporary Indigenous Artist and their connection to their art, community and country. An exciting new series hosted by the proclaimed show off, "Richard Bell".</t>
  </si>
  <si>
    <t>Yhonnie Scarce</t>
  </si>
  <si>
    <t>Mulka Project Compile Series 1, The</t>
  </si>
  <si>
    <t>The name 'Mulka' means a sacred but public ceremony, and to hold or protect. This series shows content from The Mulka Project who sustain and protect Yolngu cultural knowledge in Northeast Arnhem Land</t>
  </si>
  <si>
    <t>Awaken</t>
  </si>
  <si>
    <t>Award winning journalist Stan Grant hosts a one hour panel show, putting Aboriginal and Torres Strait Islander issues under the microscope.</t>
  </si>
  <si>
    <t>Kevin Rudd</t>
  </si>
  <si>
    <t>54mins</t>
  </si>
  <si>
    <t>Paddocks Alight</t>
  </si>
  <si>
    <t>19mins</t>
  </si>
  <si>
    <t>Ravens And Eagles</t>
  </si>
  <si>
    <t>Shot on British Columbia's rugged north coast, this series explores  the roots of traditional Haida art in form, process and in its connection to spirituality, land and culture.</t>
  </si>
  <si>
    <t>Jazz</t>
  </si>
  <si>
    <t>In 1929, America enters a decade of economic desperation, as the Stock Market collapses and the depression begins. Factories fall silent, farms fall into decay, and a quarter of the nation is jobless.</t>
  </si>
  <si>
    <t>True Welcome, The</t>
  </si>
  <si>
    <t>59mins</t>
  </si>
  <si>
    <t xml:space="preserve">a w </t>
  </si>
  <si>
    <t>The events of the afternoon Wilga was killed convinces Vincent that the statement Ricky gave is worthless.</t>
  </si>
  <si>
    <t>The Blues</t>
  </si>
  <si>
    <t>This brilliant seven part music series contains personal and impressionistic films viewed through the lens of seven famous directors who share a passion for the blues and the stories behind the music.</t>
  </si>
  <si>
    <t>Warming By The Devil's Fire</t>
  </si>
  <si>
    <t>89mins</t>
  </si>
  <si>
    <t>Jake Nash</t>
  </si>
  <si>
    <t xml:space="preserve">Nitv On The Road: Yabun 2015 </t>
  </si>
  <si>
    <t>From our travelling music series NITV showcases veterans and newcomers alike as they perform up on the Yabun stage at Victoria Park, Sydney.</t>
  </si>
  <si>
    <t>Drifting Doolagahls And Elaine Crombie</t>
  </si>
  <si>
    <t>Tricks N Treats</t>
  </si>
  <si>
    <t>Keny, Koodjal, Dambart-One, Two Three. Counting is moorditj And do you know the kala, the colours of the rainbow</t>
  </si>
  <si>
    <t>Colours And Numbers</t>
  </si>
  <si>
    <t>Look, listen, learn and dance with Mugu Kids host Jub. Bronwyn Bancroft reads her book, Remembering Lionsville also we learn some of the Eastern Arrernte language from Patricia Ellis.</t>
  </si>
  <si>
    <t>Brandon challenges Kayne to catch a saltwater croc and attach a satellite tag to it to help rangers keep the local community safe.</t>
  </si>
  <si>
    <t>Saltwater Croc</t>
  </si>
  <si>
    <t>Dance Dance</t>
  </si>
  <si>
    <t>Protecting Manuwangku</t>
  </si>
  <si>
    <t>Protecting Manuwangku documents the struggle against ongoing attempts to build a nuclear waste dump on Aboriginal Land in Muckaty in the Northern Territory.</t>
  </si>
  <si>
    <t xml:space="preserve">Talking Language </t>
  </si>
  <si>
    <t>Talking Language with Ernie Dingo is a personal journey providing a unique understanding of how knowledge of Aboriginal languages is shaped by ancestral connections to the land, stars, water, sea and</t>
  </si>
  <si>
    <t>Banduk Marika</t>
  </si>
  <si>
    <t>ENGLISH / ARRERNTE</t>
  </si>
  <si>
    <t>Suzanne Thompson heads back to her Inangai kuntri to follow her family legacy.</t>
  </si>
  <si>
    <t>Yambuka (On Country) With Suzanne Thompson</t>
  </si>
  <si>
    <t>A Murri on the Move is an insightful look into driving instructor Kerry Turner and her passion for teaching young indigenous adults how to drive.</t>
  </si>
  <si>
    <t>Murri On The Move With Kerry Turner, A</t>
  </si>
  <si>
    <t>Marngrook Footy Show 2015, The</t>
  </si>
  <si>
    <t>Grant Hansen and Gilbert McAdam are joined by a panel of current and former AFL players to discuss the fortunes and prospects of your favorite AFL club.</t>
  </si>
  <si>
    <t>78mins</t>
  </si>
  <si>
    <t>Hunting Aotearoa Series 8</t>
  </si>
  <si>
    <t>Take in the spectacular scenery and watch some good keen huntsmen bag some big game with the new series of Hunting Aotearoa presented by Matua Parkinson</t>
  </si>
  <si>
    <t>Pupuhi Parera</t>
  </si>
  <si>
    <t>Hunting Aotearoa</t>
  </si>
  <si>
    <t>Brothers Alex and Frank Laughlin have hunted from helicopters all their lives. They let Howie join them up and around the hills behind Opotiki shooting deer.</t>
  </si>
  <si>
    <t>Chopper First</t>
  </si>
  <si>
    <t>The Medicine Line</t>
  </si>
  <si>
    <t>Traveling is a passion for many. Join Dave Gaudet as he zigzags his way across the Canada-US border to discover the art, language, history, and culture of Aboriginal people in both places.</t>
  </si>
  <si>
    <t>20mins</t>
  </si>
  <si>
    <t>Mataku</t>
  </si>
  <si>
    <t xml:space="preserve">s </t>
  </si>
  <si>
    <t>A shy young man find a Maori bone flute on a beach, which seems to be the answer to his problems, but which could lead him to his doom.</t>
  </si>
  <si>
    <t>Enchanted Flute, The</t>
  </si>
  <si>
    <t>Fusion With Casey Donovan</t>
  </si>
  <si>
    <t>"Fusion" is a prime time music program designed for audiences in their late teens and young adults with the added advantage of being of interest to music lovers of all ages.</t>
  </si>
  <si>
    <t>Nitv On The Road: Yabun 2015</t>
  </si>
  <si>
    <t>55mins</t>
  </si>
  <si>
    <t>Away From Country</t>
  </si>
  <si>
    <t>Away From Country captures the essence of Indigenous excellence on and off the sporting field and highlights the journeys of our Indigenous sportspeople.</t>
  </si>
  <si>
    <t>Jesse Williams: The Monstar</t>
  </si>
  <si>
    <t>2011 Lightning Cup</t>
  </si>
  <si>
    <t>Top End grassroots AFL at its best.</t>
  </si>
  <si>
    <t>Central Arrente Vs Titjikala</t>
  </si>
  <si>
    <t>58mins</t>
  </si>
  <si>
    <t>Fusion is a lively, cheeky, informative and entertaining show that features new musical talent, clips, performances and interviews. Hosted by Casey Donovan.</t>
  </si>
  <si>
    <t>Hunt, The</t>
  </si>
  <si>
    <t>Maara, hands and djena, feet are very useful to us and together with the other parts of our body help us every day. Maara baam, hands clap and djena kakarook, feet dance. It's too deadly koolangka.</t>
  </si>
  <si>
    <t>Body And Movement</t>
  </si>
  <si>
    <t>Look, listen, learn and dance with Mugu Kids host Jub. MStar performs her song, Like a Dinosaur and we learn heads, shoulders, knees and toes in the Awabakal language.</t>
  </si>
  <si>
    <t>Brandon challenges Kayne to swim with Grey Nurse Sharks and to take an underwater photograph in case one day they are gone for good.</t>
  </si>
  <si>
    <t>Grey Nurse Shark</t>
  </si>
  <si>
    <t>Raiders Of The Lost Art</t>
  </si>
  <si>
    <t>Koori Knockout 2011 Documentary</t>
  </si>
  <si>
    <t>This documentary celebrates the 2011 NSW Aboriginal Knockout. The event is touted as the largest gathering of Indigenous people nationally and internationally.</t>
  </si>
  <si>
    <t>Talking Language</t>
  </si>
  <si>
    <t>Tom Trevorrow</t>
  </si>
  <si>
    <t xml:space="preserve">Outback Cafe </t>
  </si>
  <si>
    <t>Mark Olive, aka the Black Olive is an Australian Aboriginal chef with a passion to bring the vibrant colours and earthy tastes of ancient outback food to everyone's dining table.</t>
  </si>
  <si>
    <t>Beef Curry using foundation spices &amp; Ikam Bilis with Chilli &amp; Eggs: In this episode we enjoy the culinary skills of Veronica Francis who draws on her Malaysian influences from her father.</t>
  </si>
  <si>
    <t>Broome: Veronica Francis</t>
  </si>
  <si>
    <t xml:space="preserve">Characters Of Broome </t>
  </si>
  <si>
    <t>Donnelly McKenzie is a quiet gentleman of Broome who had his humble beginnings working at Streeter and Male and become the town's top sorter and grader of pearls.</t>
  </si>
  <si>
    <t>Donnelly McKenzie</t>
  </si>
  <si>
    <t>Australian Biography</t>
  </si>
  <si>
    <t>May O'Brien - Educator and writer, May O'Brien discusses her life from her removal to Mount Margaret Aboriginal Mission as a child, to her work as a teacher at that same school.</t>
  </si>
  <si>
    <t>May O'brien</t>
  </si>
  <si>
    <t>Go Girls Series 2</t>
  </si>
  <si>
    <t>The girls decide on new and bigger objectives. Amy's attempt to become rich only caused heartache for herself and for others. Britta realised she's been too kind to get famous and Cody got married.</t>
  </si>
  <si>
    <t>Together Alone</t>
  </si>
  <si>
    <t>Short Storyline: The Life Of Neville Bonner  The First Aboriginal To Enter The Australian Federal Parliament.</t>
  </si>
  <si>
    <t>Neville Bonner</t>
  </si>
  <si>
    <t>Coloured Stone: In this episode of On the Road Bunna Lawrie shares the stories behind the songs and talks about the history of Coloured Stone when they first started touring and where they are today.</t>
  </si>
  <si>
    <t>Coloured Stone</t>
  </si>
  <si>
    <t>80mins</t>
  </si>
  <si>
    <t>Trucking Yards Vs Central Arre</t>
  </si>
  <si>
    <t>Clear Whiting Soup with chilli/garlic/ginger &amp; Mullet Soup with Black Bean: A good fish soup does wonders for the soul, in this episode Ali &amp; Mitch travel north of Broome on Djabber Djabber country.</t>
  </si>
  <si>
    <t>Minarinyj: Sylvia Clarke</t>
  </si>
  <si>
    <t>Breakin'g Too</t>
  </si>
  <si>
    <t>Gubinge Jam with Bush Fig &amp; Bush Fig Cup Cakes with a Bush Passion Fruit Icing: Ali &amp; Mitch join their cousin Pat to learn how to whip up some sweet treats using local bush fruits found in the region.</t>
  </si>
  <si>
    <t>Broome: Pat Torres</t>
  </si>
  <si>
    <t>Opal stands for the One People Australian League, a political movement that was formed in 1961 in Queensland, which helped our indigenous people in need of housing, education and welfare assistance.</t>
  </si>
  <si>
    <t>Opal Days</t>
  </si>
  <si>
    <t>Len Colbungs family talk about the activism and strength that has been passed onto the family.</t>
  </si>
  <si>
    <t>Faith, Len Colbung Story</t>
  </si>
  <si>
    <t>Barbara Crismani is the daughter of Joseph Leslie Murray (1900-1975) who was boxing champ of SA in 1926 known as The Black Panther in the ring.</t>
  </si>
  <si>
    <t>Barb's World</t>
  </si>
  <si>
    <t>Bundjalung elder Arthur Williams is one of the few members of the community that still speak language, he will sing and talk about his life through his words.</t>
  </si>
  <si>
    <t>Arthur Williams</t>
  </si>
  <si>
    <t>Raised in the city and inspired to perform from a young age, Lisa Maza, a professional singer/actor heads north to her family reunion in Innisfail, focusing initially on one particular night.</t>
  </si>
  <si>
    <t>Maza's Got Talent</t>
  </si>
  <si>
    <t>Surviving Bundiyarra Founding Elders tell stories of the reserve prior to their fight to win land back. They speak of the issues they faced and how families worked together to resolve these issues.</t>
  </si>
  <si>
    <t>Bundiyarra</t>
  </si>
  <si>
    <t>Lady Beats is a twelve-week training program in music for girls at Barkly Regional Arts in Tennant Creek. We'll follow the journey of a lost group of girls who are trying to find their place in life.</t>
  </si>
  <si>
    <t>Lady Beats</t>
  </si>
  <si>
    <t>Thibul Neettle is a young South Australian Hip Hop artist who is active in the Adelaide community.</t>
  </si>
  <si>
    <t>Stinga-T</t>
  </si>
  <si>
    <t>12mins</t>
  </si>
  <si>
    <t>Ngurra</t>
  </si>
  <si>
    <t>Jack Cook Jangala represents the best of his generation, comprising the senior law holders and cattle workers who grew up on country, not in communities.</t>
  </si>
  <si>
    <t>Jack Cook</t>
  </si>
  <si>
    <t>Although being away from country and living an urban lifestyle the Gibson's still enjoy going out bush and teaching the young ones how to hunt and gather.</t>
  </si>
  <si>
    <t>Hunters And Gatherers</t>
  </si>
  <si>
    <t>Maori Tv's Native Affairs 2015</t>
  </si>
  <si>
    <t>Maori Television's flagship current affairs show, Native Affairs, mixes pre-recorded stories with live interviews and panels, where invited guests discuss the latest events.</t>
  </si>
  <si>
    <t>In a monumental decision the federal court has passed down native title determination recognizing the Badtjala people as traditional owners of Fraser Island-K'gari.</t>
  </si>
  <si>
    <t>Sieairra Bai'yaman Nar</t>
  </si>
  <si>
    <t>John has Robinow Syndrome he was born in the Kimberleys and loves the drum... he started drumming at an early age and has started performing, singing and writing songs with other musicians.</t>
  </si>
  <si>
    <t>John Cieslak</t>
  </si>
  <si>
    <t>Kai Time On The Road</t>
  </si>
  <si>
    <t>This series is about eating fresh, local, Maori and organic food. Professional Chef Peter Peeti is a masterful hunter and fisherman equally at home in the bush as he is in the kitchen.</t>
  </si>
  <si>
    <t>Wild Waimana</t>
  </si>
  <si>
    <t>MAORI / ENGLISH</t>
  </si>
  <si>
    <t>Mparntwe: Sacred Sites</t>
  </si>
  <si>
    <t>A look at the sacred sites in and around Mparntwe in central Australia, and the struggle of the Arrernte people to identify, document and preserve these sites in the face of urban expansion.</t>
  </si>
  <si>
    <t>Salute</t>
  </si>
  <si>
    <t>The black power salute at the 1968 Mexico Olympics was an iconic moment in the US civil rights movement. What part did the white Australian who ran second play and what price did these athletes pay ?</t>
  </si>
  <si>
    <t>87mins</t>
  </si>
  <si>
    <t>Leading The Way</t>
  </si>
  <si>
    <t>In March 2012 the RUBIES became the first recognised indigenous hockey t team to compete internationally. They travelled to the legendary "Singapore 6's", to test their skills.</t>
  </si>
  <si>
    <t>In this episode is The Hill, a bunch of brothers who tell it the way it is, the magical Madjitil Moorna choir and the astounding harmonies of The Stiff Gins plus Clint Bracknell.</t>
  </si>
  <si>
    <t>176mins</t>
  </si>
  <si>
    <t>Laura Festival</t>
  </si>
  <si>
    <t>Shuga Series</t>
  </si>
  <si>
    <t xml:space="preserve">Cafe Niugini Series </t>
  </si>
  <si>
    <t>NITV Week 36: Sunday 30 August to Saturday 5 September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</si>
</sst>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5">
    <xf numFmtId="0" fontId="0" fillId="0" borderId="0" xfId="0" applyFont="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2066925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11934825" cy="161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87"/>
  <sheetViews>
    <sheetView tabSelected="1" zoomScalePageLayoutView="0" workbookViewId="0" topLeftCell="A1">
      <pane ySplit="3" topLeftCell="A4" activePane="bottomLeft" state="frozen"/>
      <selection pane="topLeft" activeCell="A1" sqref="A1"/>
      <selection pane="bottomLeft" activeCell="D3" sqref="D3"/>
    </sheetView>
  </sheetViews>
  <sheetFormatPr defaultColWidth="9.140625" defaultRowHeight="15"/>
  <cols>
    <col min="1" max="1" width="10.421875" style="0" bestFit="1" customWidth="1"/>
    <col min="2" max="2" width="10.00390625" style="0" bestFit="1" customWidth="1"/>
    <col min="3" max="3" width="38.140625" style="0" bestFit="1" customWidth="1"/>
    <col min="4" max="4" width="60.140625" style="0" bestFit="1" customWidth="1"/>
    <col min="5" max="5" width="12.7109375" style="0" bestFit="1" customWidth="1"/>
    <col min="6" max="6" width="16.57421875" style="0" bestFit="1" customWidth="1"/>
    <col min="7" max="7" width="69.28125" style="1" customWidth="1"/>
    <col min="8" max="8" width="19.57421875" style="0" bestFit="1" customWidth="1"/>
    <col min="9" max="9" width="19.421875" style="0" bestFit="1" customWidth="1"/>
    <col min="10" max="10" width="15.140625" style="0" bestFit="1" customWidth="1"/>
  </cols>
  <sheetData>
    <row r="1" s="2" customFormat="1" ht="126" customHeight="1">
      <c r="G1" s="3"/>
    </row>
    <row r="2" spans="1:7" s="2" customFormat="1" ht="53.25" customHeight="1">
      <c r="A2" s="4" t="s">
        <v>399</v>
      </c>
      <c r="B2" s="4"/>
      <c r="C2" s="4"/>
      <c r="G2" s="3"/>
    </row>
    <row r="3" spans="1:10" ht="15">
      <c r="A3" t="s">
        <v>0</v>
      </c>
      <c r="B3" t="s">
        <v>1</v>
      </c>
      <c r="C3" t="s">
        <v>2</v>
      </c>
      <c r="D3" t="s">
        <v>6</v>
      </c>
      <c r="E3" t="s">
        <v>3</v>
      </c>
      <c r="F3" t="s">
        <v>4</v>
      </c>
      <c r="G3" s="1" t="s">
        <v>5</v>
      </c>
      <c r="H3" t="s">
        <v>7</v>
      </c>
      <c r="I3" t="s">
        <v>8</v>
      </c>
      <c r="J3" t="s">
        <v>9</v>
      </c>
    </row>
    <row r="4" spans="1:10" ht="45">
      <c r="A4" t="str">
        <f aca="true" t="shared" si="0" ref="A4:A30">"2015-08-30"</f>
        <v>2015-08-30</v>
      </c>
      <c r="B4" t="str">
        <f>"0600"</f>
        <v>0600</v>
      </c>
      <c r="C4" t="s">
        <v>10</v>
      </c>
      <c r="D4" t="s">
        <v>13</v>
      </c>
      <c r="E4" t="s">
        <v>11</v>
      </c>
      <c r="G4" s="1" t="s">
        <v>12</v>
      </c>
      <c r="H4" t="s">
        <v>15</v>
      </c>
      <c r="I4" t="s">
        <v>16</v>
      </c>
      <c r="J4" t="s">
        <v>17</v>
      </c>
    </row>
    <row r="5" spans="1:10" ht="30">
      <c r="A5" t="str">
        <f t="shared" si="0"/>
        <v>2015-08-30</v>
      </c>
      <c r="B5" t="str">
        <f>"0630"</f>
        <v>0630</v>
      </c>
      <c r="C5" t="s">
        <v>18</v>
      </c>
      <c r="D5" t="s">
        <v>20</v>
      </c>
      <c r="E5" t="s">
        <v>11</v>
      </c>
      <c r="G5" s="1" t="s">
        <v>19</v>
      </c>
      <c r="H5" t="s">
        <v>15</v>
      </c>
      <c r="I5" t="s">
        <v>21</v>
      </c>
      <c r="J5" t="s">
        <v>22</v>
      </c>
    </row>
    <row r="6" spans="1:10" ht="45">
      <c r="A6" t="str">
        <f t="shared" si="0"/>
        <v>2015-08-30</v>
      </c>
      <c r="B6" t="str">
        <f>"0700"</f>
        <v>0700</v>
      </c>
      <c r="C6" t="s">
        <v>23</v>
      </c>
      <c r="E6" t="s">
        <v>11</v>
      </c>
      <c r="G6" s="1" t="s">
        <v>24</v>
      </c>
      <c r="H6" t="s">
        <v>15</v>
      </c>
      <c r="I6" t="s">
        <v>21</v>
      </c>
      <c r="J6" t="s">
        <v>17</v>
      </c>
    </row>
    <row r="7" spans="1:10" ht="45">
      <c r="A7" t="str">
        <f t="shared" si="0"/>
        <v>2015-08-30</v>
      </c>
      <c r="B7" t="str">
        <f>"0730"</f>
        <v>0730</v>
      </c>
      <c r="C7" t="s">
        <v>25</v>
      </c>
      <c r="E7" t="s">
        <v>11</v>
      </c>
      <c r="G7" s="1" t="s">
        <v>26</v>
      </c>
      <c r="H7" t="s">
        <v>15</v>
      </c>
      <c r="I7" t="s">
        <v>16</v>
      </c>
      <c r="J7" t="s">
        <v>27</v>
      </c>
    </row>
    <row r="8" spans="1:10" ht="45">
      <c r="A8" t="str">
        <f t="shared" si="0"/>
        <v>2015-08-30</v>
      </c>
      <c r="B8" t="str">
        <f>"0800"</f>
        <v>0800</v>
      </c>
      <c r="C8" t="s">
        <v>28</v>
      </c>
      <c r="E8" t="s">
        <v>11</v>
      </c>
      <c r="G8" s="1" t="s">
        <v>29</v>
      </c>
      <c r="I8" t="s">
        <v>21</v>
      </c>
      <c r="J8" t="s">
        <v>22</v>
      </c>
    </row>
    <row r="9" spans="1:10" ht="45">
      <c r="A9" t="str">
        <f t="shared" si="0"/>
        <v>2015-08-30</v>
      </c>
      <c r="B9" t="str">
        <f>"0830"</f>
        <v>0830</v>
      </c>
      <c r="C9" t="s">
        <v>30</v>
      </c>
      <c r="E9" t="s">
        <v>11</v>
      </c>
      <c r="G9" s="1" t="s">
        <v>31</v>
      </c>
      <c r="H9" t="s">
        <v>15</v>
      </c>
      <c r="I9" t="s">
        <v>21</v>
      </c>
      <c r="J9" t="s">
        <v>27</v>
      </c>
    </row>
    <row r="10" spans="1:10" ht="45">
      <c r="A10" t="str">
        <f t="shared" si="0"/>
        <v>2015-08-30</v>
      </c>
      <c r="B10" t="str">
        <f>"0900"</f>
        <v>0900</v>
      </c>
      <c r="C10" t="s">
        <v>32</v>
      </c>
      <c r="E10" t="s">
        <v>11</v>
      </c>
      <c r="G10" s="1" t="s">
        <v>33</v>
      </c>
      <c r="H10" t="s">
        <v>15</v>
      </c>
      <c r="I10" t="s">
        <v>16</v>
      </c>
      <c r="J10" t="s">
        <v>34</v>
      </c>
    </row>
    <row r="11" spans="1:10" ht="45">
      <c r="A11" t="str">
        <f t="shared" si="0"/>
        <v>2015-08-30</v>
      </c>
      <c r="B11" t="str">
        <f>"0915"</f>
        <v>0915</v>
      </c>
      <c r="C11" t="s">
        <v>32</v>
      </c>
      <c r="E11" t="s">
        <v>11</v>
      </c>
      <c r="G11" s="1" t="s">
        <v>33</v>
      </c>
      <c r="H11" t="s">
        <v>15</v>
      </c>
      <c r="I11" t="s">
        <v>16</v>
      </c>
      <c r="J11" t="s">
        <v>34</v>
      </c>
    </row>
    <row r="12" spans="1:10" ht="45">
      <c r="A12" t="str">
        <f t="shared" si="0"/>
        <v>2015-08-30</v>
      </c>
      <c r="B12" t="str">
        <f>"0930"</f>
        <v>0930</v>
      </c>
      <c r="C12" t="s">
        <v>23</v>
      </c>
      <c r="E12" t="s">
        <v>11</v>
      </c>
      <c r="G12" s="1" t="s">
        <v>24</v>
      </c>
      <c r="H12" t="s">
        <v>15</v>
      </c>
      <c r="I12" t="s">
        <v>14</v>
      </c>
      <c r="J12" t="s">
        <v>35</v>
      </c>
    </row>
    <row r="13" spans="1:10" ht="30">
      <c r="A13" t="str">
        <f t="shared" si="0"/>
        <v>2015-08-30</v>
      </c>
      <c r="B13" t="str">
        <f>"1000"</f>
        <v>1000</v>
      </c>
      <c r="C13" t="s">
        <v>36</v>
      </c>
      <c r="G13" s="1" t="s">
        <v>37</v>
      </c>
      <c r="I13" t="s">
        <v>14</v>
      </c>
      <c r="J13" t="s">
        <v>38</v>
      </c>
    </row>
    <row r="14" spans="1:10" ht="45">
      <c r="A14" t="str">
        <f t="shared" si="0"/>
        <v>2015-08-30</v>
      </c>
      <c r="B14" t="str">
        <f>"1200"</f>
        <v>1200</v>
      </c>
      <c r="C14" t="s">
        <v>39</v>
      </c>
      <c r="E14" t="s">
        <v>40</v>
      </c>
      <c r="G14" s="1" t="s">
        <v>41</v>
      </c>
      <c r="H14" t="s">
        <v>15</v>
      </c>
      <c r="I14" t="s">
        <v>21</v>
      </c>
      <c r="J14" t="s">
        <v>35</v>
      </c>
    </row>
    <row r="15" spans="1:10" ht="45">
      <c r="A15" t="str">
        <f t="shared" si="0"/>
        <v>2015-08-30</v>
      </c>
      <c r="B15" t="str">
        <f>"1230"</f>
        <v>1230</v>
      </c>
      <c r="C15" t="s">
        <v>42</v>
      </c>
      <c r="E15" t="s">
        <v>43</v>
      </c>
      <c r="G15" s="1" t="s">
        <v>44</v>
      </c>
      <c r="I15" t="s">
        <v>21</v>
      </c>
      <c r="J15" t="s">
        <v>45</v>
      </c>
    </row>
    <row r="16" spans="1:10" ht="45">
      <c r="A16" t="str">
        <f t="shared" si="0"/>
        <v>2015-08-30</v>
      </c>
      <c r="B16" t="str">
        <f>"1340"</f>
        <v>1340</v>
      </c>
      <c r="C16" t="s">
        <v>46</v>
      </c>
      <c r="E16" t="s">
        <v>43</v>
      </c>
      <c r="G16" s="1" t="s">
        <v>47</v>
      </c>
      <c r="H16" t="s">
        <v>15</v>
      </c>
      <c r="I16" t="s">
        <v>21</v>
      </c>
      <c r="J16" t="s">
        <v>17</v>
      </c>
    </row>
    <row r="17" spans="1:10" ht="30">
      <c r="A17" t="str">
        <f t="shared" si="0"/>
        <v>2015-08-30</v>
      </c>
      <c r="B17" t="str">
        <f>"1410"</f>
        <v>1410</v>
      </c>
      <c r="C17" t="s">
        <v>48</v>
      </c>
      <c r="E17" t="s">
        <v>11</v>
      </c>
      <c r="G17" s="1" t="s">
        <v>49</v>
      </c>
      <c r="I17" t="s">
        <v>21</v>
      </c>
      <c r="J17" t="s">
        <v>50</v>
      </c>
    </row>
    <row r="18" spans="1:10" ht="30">
      <c r="A18" t="str">
        <f t="shared" si="0"/>
        <v>2015-08-30</v>
      </c>
      <c r="B18" t="str">
        <f>"1445"</f>
        <v>1445</v>
      </c>
      <c r="C18" t="s">
        <v>51</v>
      </c>
      <c r="E18" t="s">
        <v>40</v>
      </c>
      <c r="G18" s="1" t="s">
        <v>52</v>
      </c>
      <c r="I18" t="s">
        <v>21</v>
      </c>
      <c r="J18" t="s">
        <v>53</v>
      </c>
    </row>
    <row r="19" spans="1:10" ht="30">
      <c r="A19" t="str">
        <f t="shared" si="0"/>
        <v>2015-08-30</v>
      </c>
      <c r="B19" t="str">
        <f>"1535"</f>
        <v>1535</v>
      </c>
      <c r="C19" t="s">
        <v>54</v>
      </c>
      <c r="E19" t="s">
        <v>11</v>
      </c>
      <c r="G19" s="1" t="s">
        <v>55</v>
      </c>
      <c r="I19" t="s">
        <v>21</v>
      </c>
      <c r="J19" t="s">
        <v>56</v>
      </c>
    </row>
    <row r="20" spans="1:10" ht="30">
      <c r="A20" t="str">
        <f t="shared" si="0"/>
        <v>2015-08-30</v>
      </c>
      <c r="B20" t="str">
        <f>"1540"</f>
        <v>1540</v>
      </c>
      <c r="C20" t="s">
        <v>57</v>
      </c>
      <c r="D20" t="s">
        <v>59</v>
      </c>
      <c r="E20" t="s">
        <v>43</v>
      </c>
      <c r="G20" s="1" t="s">
        <v>58</v>
      </c>
      <c r="I20" t="s">
        <v>21</v>
      </c>
      <c r="J20" t="s">
        <v>60</v>
      </c>
    </row>
    <row r="21" spans="1:10" ht="30">
      <c r="A21" t="str">
        <f t="shared" si="0"/>
        <v>2015-08-30</v>
      </c>
      <c r="B21" t="str">
        <f>"1545"</f>
        <v>1545</v>
      </c>
      <c r="C21" t="s">
        <v>61</v>
      </c>
      <c r="E21" t="s">
        <v>40</v>
      </c>
      <c r="G21" s="1" t="s">
        <v>62</v>
      </c>
      <c r="I21" t="s">
        <v>14</v>
      </c>
      <c r="J21" t="s">
        <v>63</v>
      </c>
    </row>
    <row r="22" spans="1:10" ht="30">
      <c r="A22" t="str">
        <f t="shared" si="0"/>
        <v>2015-08-30</v>
      </c>
      <c r="B22" t="str">
        <f>"1645"</f>
        <v>1645</v>
      </c>
      <c r="C22" t="s">
        <v>64</v>
      </c>
      <c r="D22" t="s">
        <v>67</v>
      </c>
      <c r="E22" t="s">
        <v>43</v>
      </c>
      <c r="F22" t="s">
        <v>65</v>
      </c>
      <c r="G22" s="1" t="s">
        <v>66</v>
      </c>
      <c r="I22" t="s">
        <v>21</v>
      </c>
      <c r="J22" t="s">
        <v>68</v>
      </c>
    </row>
    <row r="23" spans="1:10" ht="45">
      <c r="A23" t="str">
        <f t="shared" si="0"/>
        <v>2015-08-30</v>
      </c>
      <c r="B23" t="str">
        <f>"1700"</f>
        <v>1700</v>
      </c>
      <c r="C23" t="s">
        <v>69</v>
      </c>
      <c r="E23" t="s">
        <v>40</v>
      </c>
      <c r="G23" s="1" t="s">
        <v>70</v>
      </c>
      <c r="I23" t="s">
        <v>71</v>
      </c>
      <c r="J23" t="s">
        <v>35</v>
      </c>
    </row>
    <row r="24" spans="1:10" ht="45">
      <c r="A24" t="str">
        <f t="shared" si="0"/>
        <v>2015-08-30</v>
      </c>
      <c r="B24" t="str">
        <f>"1730"</f>
        <v>1730</v>
      </c>
      <c r="C24" t="s">
        <v>39</v>
      </c>
      <c r="E24" t="s">
        <v>40</v>
      </c>
      <c r="G24" s="1" t="s">
        <v>41</v>
      </c>
      <c r="H24" t="s">
        <v>15</v>
      </c>
      <c r="I24" t="s">
        <v>21</v>
      </c>
      <c r="J24" t="s">
        <v>35</v>
      </c>
    </row>
    <row r="25" spans="1:10" ht="30">
      <c r="A25" t="str">
        <f t="shared" si="0"/>
        <v>2015-08-30</v>
      </c>
      <c r="B25" t="str">
        <f>"1800"</f>
        <v>1800</v>
      </c>
      <c r="C25" t="s">
        <v>72</v>
      </c>
      <c r="E25" t="s">
        <v>40</v>
      </c>
      <c r="G25" s="1" t="s">
        <v>73</v>
      </c>
      <c r="I25" t="s">
        <v>14</v>
      </c>
      <c r="J25" t="s">
        <v>74</v>
      </c>
    </row>
    <row r="26" spans="1:10" ht="15">
      <c r="A26" t="str">
        <f t="shared" si="0"/>
        <v>2015-08-30</v>
      </c>
      <c r="B26" t="str">
        <f>"1930"</f>
        <v>1930</v>
      </c>
      <c r="C26" t="s">
        <v>75</v>
      </c>
      <c r="E26" t="s">
        <v>11</v>
      </c>
      <c r="G26" s="1" t="s">
        <v>76</v>
      </c>
      <c r="I26" t="s">
        <v>21</v>
      </c>
      <c r="J26" t="s">
        <v>77</v>
      </c>
    </row>
    <row r="27" spans="1:10" ht="45">
      <c r="A27" t="str">
        <f t="shared" si="0"/>
        <v>2015-08-30</v>
      </c>
      <c r="B27" t="str">
        <f>"2000"</f>
        <v>2000</v>
      </c>
      <c r="C27" t="s">
        <v>78</v>
      </c>
      <c r="E27" t="s">
        <v>11</v>
      </c>
      <c r="G27" s="1" t="s">
        <v>79</v>
      </c>
      <c r="H27" t="s">
        <v>80</v>
      </c>
      <c r="I27" t="s">
        <v>71</v>
      </c>
      <c r="J27" t="s">
        <v>35</v>
      </c>
    </row>
    <row r="28" spans="1:10" ht="45">
      <c r="A28" t="str">
        <f t="shared" si="0"/>
        <v>2015-08-30</v>
      </c>
      <c r="B28" t="str">
        <f>"2030"</f>
        <v>2030</v>
      </c>
      <c r="C28" t="s">
        <v>81</v>
      </c>
      <c r="E28" t="s">
        <v>43</v>
      </c>
      <c r="F28" t="s">
        <v>65</v>
      </c>
      <c r="G28" s="1" t="s">
        <v>82</v>
      </c>
      <c r="H28" t="s">
        <v>15</v>
      </c>
      <c r="I28" t="s">
        <v>83</v>
      </c>
      <c r="J28" t="s">
        <v>84</v>
      </c>
    </row>
    <row r="29" spans="1:10" ht="45">
      <c r="A29" t="str">
        <f t="shared" si="0"/>
        <v>2015-08-30</v>
      </c>
      <c r="B29" t="str">
        <f>"2130"</f>
        <v>2130</v>
      </c>
      <c r="C29" t="s">
        <v>85</v>
      </c>
      <c r="D29" t="s">
        <v>14</v>
      </c>
      <c r="E29" t="s">
        <v>86</v>
      </c>
      <c r="F29" t="s">
        <v>87</v>
      </c>
      <c r="G29" s="1" t="s">
        <v>88</v>
      </c>
      <c r="H29" t="s">
        <v>15</v>
      </c>
      <c r="I29" t="s">
        <v>21</v>
      </c>
      <c r="J29" t="s">
        <v>89</v>
      </c>
    </row>
    <row r="30" spans="1:10" ht="30">
      <c r="A30" t="str">
        <f t="shared" si="0"/>
        <v>2015-08-30</v>
      </c>
      <c r="B30" t="str">
        <f>"2315"</f>
        <v>2315</v>
      </c>
      <c r="C30" t="s">
        <v>90</v>
      </c>
      <c r="D30" t="s">
        <v>14</v>
      </c>
      <c r="E30" t="s">
        <v>43</v>
      </c>
      <c r="G30" s="1" t="s">
        <v>91</v>
      </c>
      <c r="H30" t="s">
        <v>15</v>
      </c>
      <c r="I30" t="s">
        <v>21</v>
      </c>
      <c r="J30" t="s">
        <v>92</v>
      </c>
    </row>
    <row r="31" spans="1:10" ht="15">
      <c r="A31" t="str">
        <f aca="true" t="shared" si="1" ref="A31:A73">"2015-08-31"</f>
        <v>2015-08-31</v>
      </c>
      <c r="B31" t="str">
        <f>"0000"</f>
        <v>0000</v>
      </c>
      <c r="C31" t="s">
        <v>93</v>
      </c>
      <c r="D31" t="s">
        <v>95</v>
      </c>
      <c r="E31" t="s">
        <v>11</v>
      </c>
      <c r="G31" s="1" t="s">
        <v>94</v>
      </c>
      <c r="H31" t="s">
        <v>15</v>
      </c>
      <c r="I31" t="s">
        <v>21</v>
      </c>
      <c r="J31" t="s">
        <v>96</v>
      </c>
    </row>
    <row r="32" spans="1:10" ht="45">
      <c r="A32" t="str">
        <f t="shared" si="1"/>
        <v>2015-08-31</v>
      </c>
      <c r="B32" t="str">
        <f>"0100"</f>
        <v>0100</v>
      </c>
      <c r="C32" t="s">
        <v>97</v>
      </c>
      <c r="E32" t="s">
        <v>11</v>
      </c>
      <c r="G32" s="1" t="s">
        <v>98</v>
      </c>
      <c r="I32" t="s">
        <v>21</v>
      </c>
      <c r="J32" t="s">
        <v>45</v>
      </c>
    </row>
    <row r="33" spans="1:10" ht="30">
      <c r="A33" t="str">
        <f t="shared" si="1"/>
        <v>2015-08-31</v>
      </c>
      <c r="B33" t="str">
        <f>"0200"</f>
        <v>0200</v>
      </c>
      <c r="C33" t="s">
        <v>99</v>
      </c>
      <c r="E33" t="s">
        <v>43</v>
      </c>
      <c r="G33" s="1" t="s">
        <v>100</v>
      </c>
      <c r="I33" t="s">
        <v>21</v>
      </c>
      <c r="J33" t="s">
        <v>22</v>
      </c>
    </row>
    <row r="34" spans="1:10" ht="45">
      <c r="A34" t="str">
        <f t="shared" si="1"/>
        <v>2015-08-31</v>
      </c>
      <c r="B34" t="str">
        <f>"0230"</f>
        <v>0230</v>
      </c>
      <c r="C34" t="s">
        <v>101</v>
      </c>
      <c r="E34" t="s">
        <v>11</v>
      </c>
      <c r="G34" s="1" t="s">
        <v>102</v>
      </c>
      <c r="H34" t="s">
        <v>15</v>
      </c>
      <c r="I34" t="s">
        <v>21</v>
      </c>
      <c r="J34" t="s">
        <v>103</v>
      </c>
    </row>
    <row r="35" spans="1:10" ht="15">
      <c r="A35" t="str">
        <f t="shared" si="1"/>
        <v>2015-08-31</v>
      </c>
      <c r="B35" t="str">
        <f>"0300"</f>
        <v>0300</v>
      </c>
      <c r="C35" t="s">
        <v>104</v>
      </c>
      <c r="E35" t="s">
        <v>11</v>
      </c>
      <c r="F35" t="s">
        <v>105</v>
      </c>
      <c r="G35" s="1" t="s">
        <v>106</v>
      </c>
      <c r="I35" t="s">
        <v>14</v>
      </c>
      <c r="J35" t="s">
        <v>107</v>
      </c>
    </row>
    <row r="36" spans="1:10" ht="45">
      <c r="A36" t="str">
        <f t="shared" si="1"/>
        <v>2015-08-31</v>
      </c>
      <c r="B36" t="str">
        <f>"0330"</f>
        <v>0330</v>
      </c>
      <c r="C36" t="s">
        <v>108</v>
      </c>
      <c r="E36" t="s">
        <v>109</v>
      </c>
      <c r="F36" t="s">
        <v>110</v>
      </c>
      <c r="G36" s="1" t="s">
        <v>111</v>
      </c>
      <c r="H36" t="s">
        <v>80</v>
      </c>
      <c r="I36" t="s">
        <v>71</v>
      </c>
      <c r="J36" t="s">
        <v>35</v>
      </c>
    </row>
    <row r="37" spans="1:10" ht="45">
      <c r="A37" t="str">
        <f t="shared" si="1"/>
        <v>2015-08-31</v>
      </c>
      <c r="B37" t="str">
        <f>"0400"</f>
        <v>0400</v>
      </c>
      <c r="C37" t="s">
        <v>97</v>
      </c>
      <c r="D37" t="s">
        <v>396</v>
      </c>
      <c r="E37" t="s">
        <v>11</v>
      </c>
      <c r="G37" s="1" t="s">
        <v>98</v>
      </c>
      <c r="I37" t="s">
        <v>21</v>
      </c>
      <c r="J37" t="s">
        <v>45</v>
      </c>
    </row>
    <row r="38" spans="1:10" ht="45">
      <c r="A38" t="str">
        <f t="shared" si="1"/>
        <v>2015-08-31</v>
      </c>
      <c r="B38" t="str">
        <f>"0500"</f>
        <v>0500</v>
      </c>
      <c r="C38" t="s">
        <v>112</v>
      </c>
      <c r="D38" t="s">
        <v>114</v>
      </c>
      <c r="E38" t="s">
        <v>11</v>
      </c>
      <c r="G38" s="1" t="s">
        <v>113</v>
      </c>
      <c r="H38" t="s">
        <v>15</v>
      </c>
      <c r="I38" t="s">
        <v>21</v>
      </c>
      <c r="J38" t="s">
        <v>27</v>
      </c>
    </row>
    <row r="39" spans="1:10" ht="45">
      <c r="A39" t="str">
        <f t="shared" si="1"/>
        <v>2015-08-31</v>
      </c>
      <c r="B39" t="str">
        <f>"0530"</f>
        <v>0530</v>
      </c>
      <c r="C39" t="s">
        <v>112</v>
      </c>
      <c r="D39" t="s">
        <v>116</v>
      </c>
      <c r="E39" t="s">
        <v>11</v>
      </c>
      <c r="G39" s="1" t="s">
        <v>115</v>
      </c>
      <c r="I39" t="s">
        <v>14</v>
      </c>
      <c r="J39" t="s">
        <v>35</v>
      </c>
    </row>
    <row r="40" spans="1:10" ht="45">
      <c r="A40" t="str">
        <f t="shared" si="1"/>
        <v>2015-08-31</v>
      </c>
      <c r="B40" t="str">
        <f>"0600"</f>
        <v>0600</v>
      </c>
      <c r="C40" t="s">
        <v>10</v>
      </c>
      <c r="D40" t="s">
        <v>117</v>
      </c>
      <c r="E40" t="s">
        <v>11</v>
      </c>
      <c r="G40" s="1" t="s">
        <v>12</v>
      </c>
      <c r="H40" t="s">
        <v>15</v>
      </c>
      <c r="I40" t="s">
        <v>16</v>
      </c>
      <c r="J40" t="s">
        <v>17</v>
      </c>
    </row>
    <row r="41" spans="1:10" ht="45">
      <c r="A41" t="str">
        <f t="shared" si="1"/>
        <v>2015-08-31</v>
      </c>
      <c r="B41" t="str">
        <f>"0630"</f>
        <v>0630</v>
      </c>
      <c r="C41" t="s">
        <v>25</v>
      </c>
      <c r="E41" t="s">
        <v>11</v>
      </c>
      <c r="G41" s="1" t="s">
        <v>26</v>
      </c>
      <c r="H41" t="s">
        <v>15</v>
      </c>
      <c r="I41" t="s">
        <v>16</v>
      </c>
      <c r="J41" t="s">
        <v>118</v>
      </c>
    </row>
    <row r="42" spans="1:10" ht="45">
      <c r="A42" t="str">
        <f t="shared" si="1"/>
        <v>2015-08-31</v>
      </c>
      <c r="B42" t="str">
        <f>"0700"</f>
        <v>0700</v>
      </c>
      <c r="C42" t="s">
        <v>23</v>
      </c>
      <c r="E42" t="s">
        <v>11</v>
      </c>
      <c r="G42" s="1" t="s">
        <v>24</v>
      </c>
      <c r="H42" t="s">
        <v>15</v>
      </c>
      <c r="I42" t="s">
        <v>14</v>
      </c>
      <c r="J42" t="s">
        <v>17</v>
      </c>
    </row>
    <row r="43" spans="1:10" ht="45">
      <c r="A43" t="str">
        <f t="shared" si="1"/>
        <v>2015-08-31</v>
      </c>
      <c r="B43" t="str">
        <f>"0730"</f>
        <v>0730</v>
      </c>
      <c r="C43" t="s">
        <v>18</v>
      </c>
      <c r="D43" t="s">
        <v>120</v>
      </c>
      <c r="E43" t="s">
        <v>11</v>
      </c>
      <c r="G43" s="1" t="s">
        <v>119</v>
      </c>
      <c r="H43" t="s">
        <v>15</v>
      </c>
      <c r="I43" t="s">
        <v>21</v>
      </c>
      <c r="J43" t="s">
        <v>22</v>
      </c>
    </row>
    <row r="44" spans="1:10" ht="45">
      <c r="A44" t="str">
        <f t="shared" si="1"/>
        <v>2015-08-31</v>
      </c>
      <c r="B44" t="str">
        <f>"0800"</f>
        <v>0800</v>
      </c>
      <c r="C44" t="s">
        <v>121</v>
      </c>
      <c r="E44" t="s">
        <v>11</v>
      </c>
      <c r="G44" s="1" t="s">
        <v>122</v>
      </c>
      <c r="I44" t="s">
        <v>21</v>
      </c>
      <c r="J44" t="s">
        <v>35</v>
      </c>
    </row>
    <row r="45" spans="1:10" ht="45">
      <c r="A45" t="str">
        <f t="shared" si="1"/>
        <v>2015-08-31</v>
      </c>
      <c r="B45" t="str">
        <f>"0830"</f>
        <v>0830</v>
      </c>
      <c r="C45" t="s">
        <v>123</v>
      </c>
      <c r="D45" t="s">
        <v>125</v>
      </c>
      <c r="E45" t="s">
        <v>11</v>
      </c>
      <c r="G45" s="1" t="s">
        <v>124</v>
      </c>
      <c r="H45" t="s">
        <v>15</v>
      </c>
      <c r="I45" t="s">
        <v>21</v>
      </c>
      <c r="J45" t="s">
        <v>17</v>
      </c>
    </row>
    <row r="46" spans="1:10" ht="45">
      <c r="A46" t="str">
        <f t="shared" si="1"/>
        <v>2015-08-31</v>
      </c>
      <c r="B46" t="str">
        <f>"0900"</f>
        <v>0900</v>
      </c>
      <c r="C46" t="s">
        <v>23</v>
      </c>
      <c r="E46" t="s">
        <v>11</v>
      </c>
      <c r="G46" s="1" t="s">
        <v>24</v>
      </c>
      <c r="H46" t="s">
        <v>15</v>
      </c>
      <c r="I46" t="s">
        <v>21</v>
      </c>
      <c r="J46" t="s">
        <v>17</v>
      </c>
    </row>
    <row r="47" spans="1:10" ht="45">
      <c r="A47" t="str">
        <f t="shared" si="1"/>
        <v>2015-08-31</v>
      </c>
      <c r="B47" t="str">
        <f>"0930"</f>
        <v>0930</v>
      </c>
      <c r="C47" t="s">
        <v>10</v>
      </c>
      <c r="D47" t="s">
        <v>126</v>
      </c>
      <c r="E47" t="s">
        <v>11</v>
      </c>
      <c r="G47" s="1" t="s">
        <v>12</v>
      </c>
      <c r="H47" t="s">
        <v>15</v>
      </c>
      <c r="I47" t="s">
        <v>16</v>
      </c>
      <c r="J47" t="s">
        <v>17</v>
      </c>
    </row>
    <row r="48" spans="1:10" ht="45">
      <c r="A48" t="str">
        <f t="shared" si="1"/>
        <v>2015-08-31</v>
      </c>
      <c r="B48" t="str">
        <f>"1000"</f>
        <v>1000</v>
      </c>
      <c r="C48" t="s">
        <v>69</v>
      </c>
      <c r="E48" t="s">
        <v>40</v>
      </c>
      <c r="G48" s="1" t="s">
        <v>70</v>
      </c>
      <c r="I48" t="s">
        <v>71</v>
      </c>
      <c r="J48" t="s">
        <v>35</v>
      </c>
    </row>
    <row r="49" spans="1:10" ht="30">
      <c r="A49" t="str">
        <f t="shared" si="1"/>
        <v>2015-08-31</v>
      </c>
      <c r="B49" t="str">
        <f>"1100"</f>
        <v>1100</v>
      </c>
      <c r="C49" t="s">
        <v>72</v>
      </c>
      <c r="E49" t="s">
        <v>40</v>
      </c>
      <c r="G49" s="1" t="s">
        <v>73</v>
      </c>
      <c r="I49" t="s">
        <v>14</v>
      </c>
      <c r="J49" t="s">
        <v>74</v>
      </c>
    </row>
    <row r="50" spans="1:10" ht="45">
      <c r="A50" t="str">
        <f t="shared" si="1"/>
        <v>2015-08-31</v>
      </c>
      <c r="B50" t="str">
        <f>"1200"</f>
        <v>1200</v>
      </c>
      <c r="C50" t="s">
        <v>81</v>
      </c>
      <c r="E50" t="s">
        <v>43</v>
      </c>
      <c r="F50" t="s">
        <v>65</v>
      </c>
      <c r="G50" s="1" t="s">
        <v>82</v>
      </c>
      <c r="H50" t="s">
        <v>15</v>
      </c>
      <c r="I50" t="s">
        <v>83</v>
      </c>
      <c r="J50" t="s">
        <v>84</v>
      </c>
    </row>
    <row r="51" spans="1:10" ht="15">
      <c r="A51" t="str">
        <f t="shared" si="1"/>
        <v>2015-08-31</v>
      </c>
      <c r="B51" t="str">
        <f>"1300"</f>
        <v>1300</v>
      </c>
      <c r="C51" t="s">
        <v>75</v>
      </c>
      <c r="E51" t="s">
        <v>11</v>
      </c>
      <c r="G51" s="1" t="s">
        <v>76</v>
      </c>
      <c r="I51" t="s">
        <v>21</v>
      </c>
      <c r="J51" t="s">
        <v>77</v>
      </c>
    </row>
    <row r="52" spans="1:10" ht="30">
      <c r="A52" t="str">
        <f t="shared" si="1"/>
        <v>2015-08-31</v>
      </c>
      <c r="B52" t="str">
        <f>"1330"</f>
        <v>1330</v>
      </c>
      <c r="C52" t="s">
        <v>48</v>
      </c>
      <c r="E52" t="s">
        <v>11</v>
      </c>
      <c r="G52" s="1" t="s">
        <v>49</v>
      </c>
      <c r="I52" t="s">
        <v>21</v>
      </c>
      <c r="J52" t="s">
        <v>50</v>
      </c>
    </row>
    <row r="53" spans="1:10" ht="30">
      <c r="A53" t="str">
        <f t="shared" si="1"/>
        <v>2015-08-31</v>
      </c>
      <c r="B53" t="str">
        <f>"1400"</f>
        <v>1400</v>
      </c>
      <c r="C53" t="s">
        <v>127</v>
      </c>
      <c r="E53" t="s">
        <v>11</v>
      </c>
      <c r="G53" s="1" t="s">
        <v>128</v>
      </c>
      <c r="H53" t="s">
        <v>15</v>
      </c>
      <c r="I53" t="s">
        <v>21</v>
      </c>
      <c r="J53" t="s">
        <v>107</v>
      </c>
    </row>
    <row r="54" spans="1:10" ht="45">
      <c r="A54" t="str">
        <f t="shared" si="1"/>
        <v>2015-08-31</v>
      </c>
      <c r="B54" t="str">
        <f>"1430"</f>
        <v>1430</v>
      </c>
      <c r="C54" t="s">
        <v>121</v>
      </c>
      <c r="E54" t="s">
        <v>11</v>
      </c>
      <c r="G54" s="1" t="s">
        <v>122</v>
      </c>
      <c r="I54" t="s">
        <v>21</v>
      </c>
      <c r="J54" t="s">
        <v>35</v>
      </c>
    </row>
    <row r="55" spans="1:10" ht="45">
      <c r="A55" t="str">
        <f t="shared" si="1"/>
        <v>2015-08-31</v>
      </c>
      <c r="B55" t="str">
        <f>"1500"</f>
        <v>1500</v>
      </c>
      <c r="C55" t="s">
        <v>10</v>
      </c>
      <c r="D55" t="s">
        <v>126</v>
      </c>
      <c r="E55" t="s">
        <v>11</v>
      </c>
      <c r="G55" s="1" t="s">
        <v>12</v>
      </c>
      <c r="H55" t="s">
        <v>15</v>
      </c>
      <c r="I55" t="s">
        <v>16</v>
      </c>
      <c r="J55" t="s">
        <v>17</v>
      </c>
    </row>
    <row r="56" spans="1:10" ht="45">
      <c r="A56" t="str">
        <f t="shared" si="1"/>
        <v>2015-08-31</v>
      </c>
      <c r="B56" t="str">
        <f>"1530"</f>
        <v>1530</v>
      </c>
      <c r="C56" t="s">
        <v>23</v>
      </c>
      <c r="E56" t="s">
        <v>11</v>
      </c>
      <c r="G56" s="1" t="s">
        <v>24</v>
      </c>
      <c r="H56" t="s">
        <v>15</v>
      </c>
      <c r="I56" t="s">
        <v>14</v>
      </c>
      <c r="J56" t="s">
        <v>17</v>
      </c>
    </row>
    <row r="57" spans="1:10" ht="45">
      <c r="A57" t="str">
        <f t="shared" si="1"/>
        <v>2015-08-31</v>
      </c>
      <c r="B57" t="str">
        <f>"1600"</f>
        <v>1600</v>
      </c>
      <c r="C57" t="s">
        <v>18</v>
      </c>
      <c r="D57" t="s">
        <v>120</v>
      </c>
      <c r="E57" t="s">
        <v>11</v>
      </c>
      <c r="G57" s="1" t="s">
        <v>119</v>
      </c>
      <c r="H57" t="s">
        <v>15</v>
      </c>
      <c r="I57" t="s">
        <v>21</v>
      </c>
      <c r="J57" t="s">
        <v>22</v>
      </c>
    </row>
    <row r="58" spans="1:10" ht="45">
      <c r="A58" t="str">
        <f t="shared" si="1"/>
        <v>2015-08-31</v>
      </c>
      <c r="B58" t="str">
        <f>"1630"</f>
        <v>1630</v>
      </c>
      <c r="C58" t="s">
        <v>123</v>
      </c>
      <c r="D58" t="s">
        <v>125</v>
      </c>
      <c r="E58" t="s">
        <v>11</v>
      </c>
      <c r="G58" s="1" t="s">
        <v>124</v>
      </c>
      <c r="H58" t="s">
        <v>15</v>
      </c>
      <c r="I58" t="s">
        <v>21</v>
      </c>
      <c r="J58" t="s">
        <v>17</v>
      </c>
    </row>
    <row r="59" spans="1:10" ht="45">
      <c r="A59" t="str">
        <f t="shared" si="1"/>
        <v>2015-08-31</v>
      </c>
      <c r="B59" t="str">
        <f>"1700"</f>
        <v>1700</v>
      </c>
      <c r="C59" t="s">
        <v>30</v>
      </c>
      <c r="E59" t="s">
        <v>11</v>
      </c>
      <c r="G59" s="1" t="s">
        <v>31</v>
      </c>
      <c r="H59" t="s">
        <v>15</v>
      </c>
      <c r="I59" t="s">
        <v>21</v>
      </c>
      <c r="J59" t="s">
        <v>27</v>
      </c>
    </row>
    <row r="60" spans="1:10" ht="45">
      <c r="A60" t="str">
        <f t="shared" si="1"/>
        <v>2015-08-31</v>
      </c>
      <c r="B60" t="str">
        <f>"1730"</f>
        <v>1730</v>
      </c>
      <c r="C60" t="s">
        <v>129</v>
      </c>
      <c r="E60" t="s">
        <v>40</v>
      </c>
      <c r="G60" s="1" t="s">
        <v>41</v>
      </c>
      <c r="I60" t="s">
        <v>21</v>
      </c>
      <c r="J60" t="s">
        <v>35</v>
      </c>
    </row>
    <row r="61" spans="1:10" ht="45">
      <c r="A61" t="str">
        <f t="shared" si="1"/>
        <v>2015-08-31</v>
      </c>
      <c r="B61" t="str">
        <f>"1800"</f>
        <v>1800</v>
      </c>
      <c r="C61" t="s">
        <v>130</v>
      </c>
      <c r="D61" t="s">
        <v>132</v>
      </c>
      <c r="E61" t="s">
        <v>11</v>
      </c>
      <c r="G61" s="1" t="s">
        <v>131</v>
      </c>
      <c r="I61" t="s">
        <v>14</v>
      </c>
      <c r="J61" t="s">
        <v>27</v>
      </c>
    </row>
    <row r="62" spans="1:10" ht="45">
      <c r="A62" t="str">
        <f t="shared" si="1"/>
        <v>2015-08-31</v>
      </c>
      <c r="B62" t="str">
        <f>"1830"</f>
        <v>1830</v>
      </c>
      <c r="C62" t="s">
        <v>133</v>
      </c>
      <c r="D62" t="s">
        <v>135</v>
      </c>
      <c r="E62" t="s">
        <v>43</v>
      </c>
      <c r="G62" s="1" t="s">
        <v>134</v>
      </c>
      <c r="I62" t="s">
        <v>21</v>
      </c>
      <c r="J62" t="s">
        <v>68</v>
      </c>
    </row>
    <row r="63" spans="1:10" ht="45">
      <c r="A63" t="str">
        <f t="shared" si="1"/>
        <v>2015-08-31</v>
      </c>
      <c r="B63" t="str">
        <f>"1845"</f>
        <v>1845</v>
      </c>
      <c r="C63" t="s">
        <v>133</v>
      </c>
      <c r="D63" t="s">
        <v>137</v>
      </c>
      <c r="E63" t="s">
        <v>43</v>
      </c>
      <c r="G63" s="1" t="s">
        <v>136</v>
      </c>
      <c r="I63" t="s">
        <v>21</v>
      </c>
      <c r="J63" t="s">
        <v>138</v>
      </c>
    </row>
    <row r="64" spans="1:10" ht="45">
      <c r="A64" t="str">
        <f t="shared" si="1"/>
        <v>2015-08-31</v>
      </c>
      <c r="B64" t="str">
        <f>"1900"</f>
        <v>1900</v>
      </c>
      <c r="C64" t="s">
        <v>129</v>
      </c>
      <c r="E64" t="s">
        <v>40</v>
      </c>
      <c r="G64" s="1" t="s">
        <v>41</v>
      </c>
      <c r="I64" t="s">
        <v>21</v>
      </c>
      <c r="J64" t="s">
        <v>35</v>
      </c>
    </row>
    <row r="65" spans="1:10" ht="45">
      <c r="A65" t="str">
        <f t="shared" si="1"/>
        <v>2015-08-31</v>
      </c>
      <c r="B65" t="str">
        <f>"1930"</f>
        <v>1930</v>
      </c>
      <c r="C65" t="s">
        <v>139</v>
      </c>
      <c r="D65" t="s">
        <v>141</v>
      </c>
      <c r="E65" t="s">
        <v>11</v>
      </c>
      <c r="G65" s="1" t="s">
        <v>140</v>
      </c>
      <c r="H65" t="s">
        <v>80</v>
      </c>
      <c r="I65" t="s">
        <v>14</v>
      </c>
      <c r="J65" t="s">
        <v>22</v>
      </c>
    </row>
    <row r="66" spans="1:10" ht="45">
      <c r="A66" t="str">
        <f t="shared" si="1"/>
        <v>2015-08-31</v>
      </c>
      <c r="B66" t="str">
        <f>"2000"</f>
        <v>2000</v>
      </c>
      <c r="C66" t="s">
        <v>142</v>
      </c>
      <c r="E66" t="s">
        <v>43</v>
      </c>
      <c r="F66" t="s">
        <v>143</v>
      </c>
      <c r="G66" s="1" t="s">
        <v>144</v>
      </c>
      <c r="H66" t="s">
        <v>15</v>
      </c>
      <c r="I66" t="s">
        <v>145</v>
      </c>
      <c r="J66" t="s">
        <v>50</v>
      </c>
    </row>
    <row r="67" spans="1:10" ht="15">
      <c r="A67" t="str">
        <f t="shared" si="1"/>
        <v>2015-08-31</v>
      </c>
      <c r="B67" t="str">
        <f>"2030"</f>
        <v>2030</v>
      </c>
      <c r="C67" t="s">
        <v>146</v>
      </c>
      <c r="D67" t="s">
        <v>147</v>
      </c>
      <c r="E67" t="s">
        <v>11</v>
      </c>
      <c r="G67" s="1" t="s">
        <v>14</v>
      </c>
      <c r="H67" t="s">
        <v>15</v>
      </c>
      <c r="I67" t="s">
        <v>148</v>
      </c>
      <c r="J67" t="s">
        <v>35</v>
      </c>
    </row>
    <row r="68" spans="1:10" ht="45">
      <c r="A68" t="str">
        <f t="shared" si="1"/>
        <v>2015-08-31</v>
      </c>
      <c r="B68" t="str">
        <f>"2100"</f>
        <v>2100</v>
      </c>
      <c r="C68" t="s">
        <v>149</v>
      </c>
      <c r="G68" s="1" t="s">
        <v>150</v>
      </c>
      <c r="H68" t="s">
        <v>15</v>
      </c>
      <c r="I68" t="s">
        <v>151</v>
      </c>
      <c r="J68" t="s">
        <v>118</v>
      </c>
    </row>
    <row r="69" spans="1:10" ht="45">
      <c r="A69" t="str">
        <f t="shared" si="1"/>
        <v>2015-08-31</v>
      </c>
      <c r="B69" t="str">
        <f>"2130"</f>
        <v>2130</v>
      </c>
      <c r="C69" t="s">
        <v>152</v>
      </c>
      <c r="E69" t="s">
        <v>109</v>
      </c>
      <c r="F69" t="s">
        <v>153</v>
      </c>
      <c r="G69" s="1" t="s">
        <v>154</v>
      </c>
      <c r="H69" t="s">
        <v>15</v>
      </c>
      <c r="I69" t="s">
        <v>16</v>
      </c>
      <c r="J69" t="s">
        <v>155</v>
      </c>
    </row>
    <row r="70" spans="1:10" ht="45">
      <c r="A70" t="str">
        <f t="shared" si="1"/>
        <v>2015-08-31</v>
      </c>
      <c r="B70" t="str">
        <f>"2230"</f>
        <v>2230</v>
      </c>
      <c r="C70" t="s">
        <v>156</v>
      </c>
      <c r="D70" t="s">
        <v>158</v>
      </c>
      <c r="E70" t="s">
        <v>11</v>
      </c>
      <c r="G70" s="1" t="s">
        <v>157</v>
      </c>
      <c r="H70" t="s">
        <v>15</v>
      </c>
      <c r="I70" t="s">
        <v>16</v>
      </c>
      <c r="J70" t="s">
        <v>118</v>
      </c>
    </row>
    <row r="71" spans="1:10" ht="45">
      <c r="A71" t="str">
        <f t="shared" si="1"/>
        <v>2015-08-31</v>
      </c>
      <c r="B71" t="str">
        <f>"2300"</f>
        <v>2300</v>
      </c>
      <c r="C71" t="s">
        <v>129</v>
      </c>
      <c r="E71" t="s">
        <v>40</v>
      </c>
      <c r="G71" s="1" t="s">
        <v>41</v>
      </c>
      <c r="I71" t="s">
        <v>21</v>
      </c>
      <c r="J71" t="s">
        <v>35</v>
      </c>
    </row>
    <row r="72" spans="1:10" ht="45">
      <c r="A72" t="str">
        <f t="shared" si="1"/>
        <v>2015-08-31</v>
      </c>
      <c r="B72" t="str">
        <f>"2330"</f>
        <v>2330</v>
      </c>
      <c r="C72" t="s">
        <v>133</v>
      </c>
      <c r="D72" t="s">
        <v>135</v>
      </c>
      <c r="E72" t="s">
        <v>43</v>
      </c>
      <c r="G72" s="1" t="s">
        <v>134</v>
      </c>
      <c r="I72" t="s">
        <v>21</v>
      </c>
      <c r="J72" t="s">
        <v>68</v>
      </c>
    </row>
    <row r="73" spans="1:10" ht="45">
      <c r="A73" t="str">
        <f t="shared" si="1"/>
        <v>2015-08-31</v>
      </c>
      <c r="B73" t="str">
        <f>"2345"</f>
        <v>2345</v>
      </c>
      <c r="C73" t="s">
        <v>133</v>
      </c>
      <c r="D73" t="s">
        <v>137</v>
      </c>
      <c r="E73" t="s">
        <v>43</v>
      </c>
      <c r="G73" s="1" t="s">
        <v>136</v>
      </c>
      <c r="I73" t="s">
        <v>21</v>
      </c>
      <c r="J73" t="s">
        <v>138</v>
      </c>
    </row>
    <row r="74" spans="1:10" ht="45">
      <c r="A74" t="str">
        <f aca="true" t="shared" si="2" ref="A74:A105">"2015-09-01"</f>
        <v>2015-09-01</v>
      </c>
      <c r="B74" t="str">
        <f>"0000"</f>
        <v>0000</v>
      </c>
      <c r="C74" t="s">
        <v>159</v>
      </c>
      <c r="D74" t="s">
        <v>161</v>
      </c>
      <c r="E74" t="s">
        <v>43</v>
      </c>
      <c r="G74" s="1" t="s">
        <v>160</v>
      </c>
      <c r="I74" t="s">
        <v>21</v>
      </c>
      <c r="J74" t="s">
        <v>162</v>
      </c>
    </row>
    <row r="75" spans="1:10" ht="45">
      <c r="A75" t="str">
        <f t="shared" si="2"/>
        <v>2015-09-01</v>
      </c>
      <c r="B75" t="str">
        <f>"0100"</f>
        <v>0100</v>
      </c>
      <c r="C75" t="s">
        <v>133</v>
      </c>
      <c r="D75" t="s">
        <v>164</v>
      </c>
      <c r="E75" t="s">
        <v>11</v>
      </c>
      <c r="G75" s="1" t="s">
        <v>163</v>
      </c>
      <c r="I75" t="s">
        <v>21</v>
      </c>
      <c r="J75" t="s">
        <v>68</v>
      </c>
    </row>
    <row r="76" spans="1:10" ht="30">
      <c r="A76" t="str">
        <f t="shared" si="2"/>
        <v>2015-09-01</v>
      </c>
      <c r="B76" t="str">
        <f>"0115"</f>
        <v>0115</v>
      </c>
      <c r="C76" t="s">
        <v>133</v>
      </c>
      <c r="D76" t="s">
        <v>166</v>
      </c>
      <c r="E76" t="s">
        <v>11</v>
      </c>
      <c r="G76" s="1" t="s">
        <v>165</v>
      </c>
      <c r="I76" t="s">
        <v>21</v>
      </c>
      <c r="J76" t="s">
        <v>68</v>
      </c>
    </row>
    <row r="77" spans="1:10" ht="45">
      <c r="A77" t="str">
        <f t="shared" si="2"/>
        <v>2015-09-01</v>
      </c>
      <c r="B77" t="str">
        <f>"0130"</f>
        <v>0130</v>
      </c>
      <c r="C77" t="s">
        <v>167</v>
      </c>
      <c r="D77" t="s">
        <v>169</v>
      </c>
      <c r="E77" t="s">
        <v>11</v>
      </c>
      <c r="G77" s="1" t="s">
        <v>168</v>
      </c>
      <c r="I77" t="s">
        <v>21</v>
      </c>
      <c r="J77" t="s">
        <v>68</v>
      </c>
    </row>
    <row r="78" spans="1:10" ht="30">
      <c r="A78" t="str">
        <f t="shared" si="2"/>
        <v>2015-09-01</v>
      </c>
      <c r="B78" t="str">
        <f>"0145"</f>
        <v>0145</v>
      </c>
      <c r="C78" t="s">
        <v>167</v>
      </c>
      <c r="D78" t="s">
        <v>171</v>
      </c>
      <c r="E78" t="s">
        <v>43</v>
      </c>
      <c r="G78" s="1" t="s">
        <v>170</v>
      </c>
      <c r="I78" t="s">
        <v>21</v>
      </c>
      <c r="J78" t="s">
        <v>68</v>
      </c>
    </row>
    <row r="79" spans="1:10" ht="30">
      <c r="A79" t="str">
        <f t="shared" si="2"/>
        <v>2015-09-01</v>
      </c>
      <c r="B79" t="str">
        <f>"0200"</f>
        <v>0200</v>
      </c>
      <c r="C79" t="s">
        <v>172</v>
      </c>
      <c r="D79" t="s">
        <v>174</v>
      </c>
      <c r="E79" t="s">
        <v>43</v>
      </c>
      <c r="F79" t="s">
        <v>105</v>
      </c>
      <c r="G79" s="1" t="s">
        <v>173</v>
      </c>
      <c r="I79" t="s">
        <v>21</v>
      </c>
      <c r="J79" t="s">
        <v>68</v>
      </c>
    </row>
    <row r="80" spans="1:10" ht="30">
      <c r="A80" t="str">
        <f t="shared" si="2"/>
        <v>2015-09-01</v>
      </c>
      <c r="B80" t="str">
        <f>"0215"</f>
        <v>0215</v>
      </c>
      <c r="C80" t="s">
        <v>172</v>
      </c>
      <c r="D80" t="s">
        <v>176</v>
      </c>
      <c r="E80" t="s">
        <v>43</v>
      </c>
      <c r="F80" t="s">
        <v>105</v>
      </c>
      <c r="G80" s="1" t="s">
        <v>175</v>
      </c>
      <c r="I80" t="s">
        <v>21</v>
      </c>
      <c r="J80" t="s">
        <v>34</v>
      </c>
    </row>
    <row r="81" spans="1:10" ht="45">
      <c r="A81" t="str">
        <f t="shared" si="2"/>
        <v>2015-09-01</v>
      </c>
      <c r="B81" t="str">
        <f>"0230"</f>
        <v>0230</v>
      </c>
      <c r="C81" t="s">
        <v>177</v>
      </c>
      <c r="D81" t="s">
        <v>179</v>
      </c>
      <c r="E81" t="s">
        <v>11</v>
      </c>
      <c r="F81" t="s">
        <v>105</v>
      </c>
      <c r="G81" s="1" t="s">
        <v>178</v>
      </c>
      <c r="I81" t="s">
        <v>21</v>
      </c>
      <c r="J81" t="s">
        <v>68</v>
      </c>
    </row>
    <row r="82" spans="1:10" ht="45">
      <c r="A82" t="str">
        <f t="shared" si="2"/>
        <v>2015-09-01</v>
      </c>
      <c r="B82" t="str">
        <f>"0245"</f>
        <v>0245</v>
      </c>
      <c r="C82" t="s">
        <v>177</v>
      </c>
      <c r="D82" t="s">
        <v>181</v>
      </c>
      <c r="E82" t="s">
        <v>11</v>
      </c>
      <c r="F82" t="s">
        <v>105</v>
      </c>
      <c r="G82" s="1" t="s">
        <v>180</v>
      </c>
      <c r="I82" t="s">
        <v>21</v>
      </c>
      <c r="J82" t="s">
        <v>68</v>
      </c>
    </row>
    <row r="83" spans="1:10" ht="45">
      <c r="A83" t="str">
        <f t="shared" si="2"/>
        <v>2015-09-01</v>
      </c>
      <c r="B83" t="str">
        <f>"0300"</f>
        <v>0300</v>
      </c>
      <c r="C83" t="s">
        <v>182</v>
      </c>
      <c r="E83" t="s">
        <v>11</v>
      </c>
      <c r="G83" s="1" t="s">
        <v>183</v>
      </c>
      <c r="H83" t="s">
        <v>15</v>
      </c>
      <c r="I83" t="s">
        <v>71</v>
      </c>
      <c r="J83" t="s">
        <v>184</v>
      </c>
    </row>
    <row r="84" spans="1:10" ht="30">
      <c r="A84" t="str">
        <f t="shared" si="2"/>
        <v>2015-09-01</v>
      </c>
      <c r="B84" t="str">
        <f>"0400"</f>
        <v>0400</v>
      </c>
      <c r="C84" t="s">
        <v>185</v>
      </c>
      <c r="E84" t="s">
        <v>40</v>
      </c>
      <c r="G84" s="1" t="s">
        <v>186</v>
      </c>
      <c r="I84" t="s">
        <v>21</v>
      </c>
      <c r="J84" t="s">
        <v>45</v>
      </c>
    </row>
    <row r="85" spans="1:10" ht="45">
      <c r="A85" t="str">
        <f t="shared" si="2"/>
        <v>2015-09-01</v>
      </c>
      <c r="B85" t="str">
        <f>"0600"</f>
        <v>0600</v>
      </c>
      <c r="C85" t="s">
        <v>10</v>
      </c>
      <c r="D85" t="s">
        <v>187</v>
      </c>
      <c r="E85" t="s">
        <v>11</v>
      </c>
      <c r="G85" s="1" t="s">
        <v>12</v>
      </c>
      <c r="H85" t="s">
        <v>15</v>
      </c>
      <c r="I85" t="s">
        <v>16</v>
      </c>
      <c r="J85" t="s">
        <v>17</v>
      </c>
    </row>
    <row r="86" spans="1:10" ht="45">
      <c r="A86" t="str">
        <f t="shared" si="2"/>
        <v>2015-09-01</v>
      </c>
      <c r="B86" t="str">
        <f>"0630"</f>
        <v>0630</v>
      </c>
      <c r="C86" t="s">
        <v>25</v>
      </c>
      <c r="E86" t="s">
        <v>11</v>
      </c>
      <c r="G86" s="1" t="s">
        <v>26</v>
      </c>
      <c r="H86" t="s">
        <v>15</v>
      </c>
      <c r="I86" t="s">
        <v>16</v>
      </c>
      <c r="J86" t="s">
        <v>118</v>
      </c>
    </row>
    <row r="87" spans="1:10" ht="45">
      <c r="A87" t="str">
        <f t="shared" si="2"/>
        <v>2015-09-01</v>
      </c>
      <c r="B87" t="str">
        <f>"0700"</f>
        <v>0700</v>
      </c>
      <c r="C87" t="s">
        <v>23</v>
      </c>
      <c r="E87" t="s">
        <v>11</v>
      </c>
      <c r="G87" s="1" t="s">
        <v>24</v>
      </c>
      <c r="H87" t="s">
        <v>15</v>
      </c>
      <c r="I87" t="s">
        <v>14</v>
      </c>
      <c r="J87" t="s">
        <v>35</v>
      </c>
    </row>
    <row r="88" spans="1:10" ht="30">
      <c r="A88" t="str">
        <f t="shared" si="2"/>
        <v>2015-09-01</v>
      </c>
      <c r="B88" t="str">
        <f>"0730"</f>
        <v>0730</v>
      </c>
      <c r="C88" t="s">
        <v>18</v>
      </c>
      <c r="D88" t="s">
        <v>189</v>
      </c>
      <c r="E88" t="s">
        <v>11</v>
      </c>
      <c r="G88" s="1" t="s">
        <v>188</v>
      </c>
      <c r="H88" t="s">
        <v>15</v>
      </c>
      <c r="I88" t="s">
        <v>21</v>
      </c>
      <c r="J88" t="s">
        <v>22</v>
      </c>
    </row>
    <row r="89" spans="1:10" ht="45">
      <c r="A89" t="str">
        <f t="shared" si="2"/>
        <v>2015-09-01</v>
      </c>
      <c r="B89" t="str">
        <f>"0800"</f>
        <v>0800</v>
      </c>
      <c r="C89" t="s">
        <v>28</v>
      </c>
      <c r="E89" t="s">
        <v>11</v>
      </c>
      <c r="G89" s="1" t="s">
        <v>190</v>
      </c>
      <c r="I89" t="s">
        <v>21</v>
      </c>
      <c r="J89" t="s">
        <v>50</v>
      </c>
    </row>
    <row r="90" spans="1:10" ht="30">
      <c r="A90" t="str">
        <f t="shared" si="2"/>
        <v>2015-09-01</v>
      </c>
      <c r="B90" t="str">
        <f>"0830"</f>
        <v>0830</v>
      </c>
      <c r="C90" t="s">
        <v>123</v>
      </c>
      <c r="D90" t="s">
        <v>192</v>
      </c>
      <c r="E90" t="s">
        <v>11</v>
      </c>
      <c r="G90" s="1" t="s">
        <v>191</v>
      </c>
      <c r="H90" t="s">
        <v>15</v>
      </c>
      <c r="I90" t="s">
        <v>21</v>
      </c>
      <c r="J90" t="s">
        <v>27</v>
      </c>
    </row>
    <row r="91" spans="1:10" ht="45">
      <c r="A91" t="str">
        <f t="shared" si="2"/>
        <v>2015-09-01</v>
      </c>
      <c r="B91" t="str">
        <f>"0900"</f>
        <v>0900</v>
      </c>
      <c r="C91" t="s">
        <v>23</v>
      </c>
      <c r="E91" t="s">
        <v>11</v>
      </c>
      <c r="G91" s="1" t="s">
        <v>24</v>
      </c>
      <c r="H91" t="s">
        <v>15</v>
      </c>
      <c r="I91" t="s">
        <v>21</v>
      </c>
      <c r="J91" t="s">
        <v>17</v>
      </c>
    </row>
    <row r="92" spans="1:10" ht="45">
      <c r="A92" t="str">
        <f t="shared" si="2"/>
        <v>2015-09-01</v>
      </c>
      <c r="B92" t="str">
        <f>"0930"</f>
        <v>0930</v>
      </c>
      <c r="C92" t="s">
        <v>10</v>
      </c>
      <c r="D92" t="s">
        <v>193</v>
      </c>
      <c r="E92" t="s">
        <v>11</v>
      </c>
      <c r="G92" s="1" t="s">
        <v>12</v>
      </c>
      <c r="H92" t="s">
        <v>15</v>
      </c>
      <c r="I92" t="s">
        <v>16</v>
      </c>
      <c r="J92" t="s">
        <v>17</v>
      </c>
    </row>
    <row r="93" spans="1:10" ht="45">
      <c r="A93" t="str">
        <f t="shared" si="2"/>
        <v>2015-09-01</v>
      </c>
      <c r="B93" t="str">
        <f>"1000"</f>
        <v>1000</v>
      </c>
      <c r="C93" t="s">
        <v>130</v>
      </c>
      <c r="D93" t="s">
        <v>132</v>
      </c>
      <c r="E93" t="s">
        <v>11</v>
      </c>
      <c r="G93" s="1" t="s">
        <v>131</v>
      </c>
      <c r="I93" t="s">
        <v>14</v>
      </c>
      <c r="J93" t="s">
        <v>27</v>
      </c>
    </row>
    <row r="94" spans="1:10" ht="45">
      <c r="A94" t="str">
        <f t="shared" si="2"/>
        <v>2015-09-01</v>
      </c>
      <c r="B94" t="str">
        <f>"1030"</f>
        <v>1030</v>
      </c>
      <c r="C94" t="s">
        <v>133</v>
      </c>
      <c r="D94" t="s">
        <v>135</v>
      </c>
      <c r="E94" t="s">
        <v>43</v>
      </c>
      <c r="G94" s="1" t="s">
        <v>134</v>
      </c>
      <c r="I94" t="s">
        <v>21</v>
      </c>
      <c r="J94" t="s">
        <v>68</v>
      </c>
    </row>
    <row r="95" spans="1:10" ht="45">
      <c r="A95" t="str">
        <f t="shared" si="2"/>
        <v>2015-09-01</v>
      </c>
      <c r="B95" t="str">
        <f>"1045"</f>
        <v>1045</v>
      </c>
      <c r="C95" t="s">
        <v>133</v>
      </c>
      <c r="D95" t="s">
        <v>137</v>
      </c>
      <c r="E95" t="s">
        <v>43</v>
      </c>
      <c r="G95" s="1" t="s">
        <v>136</v>
      </c>
      <c r="I95" t="s">
        <v>21</v>
      </c>
      <c r="J95" t="s">
        <v>138</v>
      </c>
    </row>
    <row r="96" spans="1:10" ht="15">
      <c r="A96" t="str">
        <f t="shared" si="2"/>
        <v>2015-09-01</v>
      </c>
      <c r="B96" t="str">
        <f>"1100"</f>
        <v>1100</v>
      </c>
      <c r="C96" t="s">
        <v>398</v>
      </c>
      <c r="D96" t="s">
        <v>147</v>
      </c>
      <c r="E96" t="s">
        <v>11</v>
      </c>
      <c r="G96" s="1" t="s">
        <v>14</v>
      </c>
      <c r="H96" t="s">
        <v>15</v>
      </c>
      <c r="I96" t="s">
        <v>148</v>
      </c>
      <c r="J96" t="s">
        <v>35</v>
      </c>
    </row>
    <row r="97" spans="1:10" ht="45">
      <c r="A97" t="str">
        <f t="shared" si="2"/>
        <v>2015-09-01</v>
      </c>
      <c r="B97" t="str">
        <f>"1130"</f>
        <v>1130</v>
      </c>
      <c r="C97" t="s">
        <v>142</v>
      </c>
      <c r="E97" t="s">
        <v>43</v>
      </c>
      <c r="F97" t="s">
        <v>143</v>
      </c>
      <c r="G97" s="1" t="s">
        <v>144</v>
      </c>
      <c r="H97" t="s">
        <v>15</v>
      </c>
      <c r="I97" t="s">
        <v>145</v>
      </c>
      <c r="J97" t="s">
        <v>50</v>
      </c>
    </row>
    <row r="98" spans="1:10" ht="45">
      <c r="A98" t="str">
        <f t="shared" si="2"/>
        <v>2015-09-01</v>
      </c>
      <c r="B98" t="str">
        <f>"1200"</f>
        <v>1200</v>
      </c>
      <c r="C98" t="s">
        <v>397</v>
      </c>
      <c r="G98" s="1" t="s">
        <v>150</v>
      </c>
      <c r="H98" t="s">
        <v>15</v>
      </c>
      <c r="I98" t="s">
        <v>151</v>
      </c>
      <c r="J98" t="s">
        <v>118</v>
      </c>
    </row>
    <row r="99" spans="1:10" ht="30">
      <c r="A99" t="str">
        <f t="shared" si="2"/>
        <v>2015-09-01</v>
      </c>
      <c r="B99" t="str">
        <f>"1230"</f>
        <v>1230</v>
      </c>
      <c r="C99" t="s">
        <v>130</v>
      </c>
      <c r="D99" t="s">
        <v>195</v>
      </c>
      <c r="E99" t="s">
        <v>43</v>
      </c>
      <c r="G99" s="1" t="s">
        <v>194</v>
      </c>
      <c r="I99" t="s">
        <v>14</v>
      </c>
      <c r="J99" t="s">
        <v>22</v>
      </c>
    </row>
    <row r="100" spans="1:10" ht="45">
      <c r="A100" t="str">
        <f t="shared" si="2"/>
        <v>2015-09-01</v>
      </c>
      <c r="B100" t="str">
        <f>"1300"</f>
        <v>1300</v>
      </c>
      <c r="C100" t="s">
        <v>139</v>
      </c>
      <c r="D100" t="s">
        <v>141</v>
      </c>
      <c r="E100" t="s">
        <v>11</v>
      </c>
      <c r="G100" s="1" t="s">
        <v>140</v>
      </c>
      <c r="H100" t="s">
        <v>80</v>
      </c>
      <c r="I100" t="s">
        <v>14</v>
      </c>
      <c r="J100" t="s">
        <v>22</v>
      </c>
    </row>
    <row r="101" spans="1:10" ht="45">
      <c r="A101" t="str">
        <f t="shared" si="2"/>
        <v>2015-09-01</v>
      </c>
      <c r="B101" t="str">
        <f>"1330"</f>
        <v>1330</v>
      </c>
      <c r="C101" t="s">
        <v>156</v>
      </c>
      <c r="D101" t="s">
        <v>158</v>
      </c>
      <c r="E101" t="s">
        <v>11</v>
      </c>
      <c r="G101" s="1" t="s">
        <v>157</v>
      </c>
      <c r="H101" t="s">
        <v>15</v>
      </c>
      <c r="I101" t="s">
        <v>16</v>
      </c>
      <c r="J101" t="s">
        <v>118</v>
      </c>
    </row>
    <row r="102" spans="1:10" ht="45">
      <c r="A102" t="str">
        <f t="shared" si="2"/>
        <v>2015-09-01</v>
      </c>
      <c r="B102" t="str">
        <f>"1400"</f>
        <v>1400</v>
      </c>
      <c r="C102" t="s">
        <v>196</v>
      </c>
      <c r="D102" t="s">
        <v>198</v>
      </c>
      <c r="E102" t="s">
        <v>11</v>
      </c>
      <c r="G102" s="1" t="s">
        <v>197</v>
      </c>
      <c r="H102" t="s">
        <v>15</v>
      </c>
      <c r="I102" t="s">
        <v>21</v>
      </c>
      <c r="J102" t="s">
        <v>22</v>
      </c>
    </row>
    <row r="103" spans="1:10" ht="45">
      <c r="A103" t="str">
        <f t="shared" si="2"/>
        <v>2015-09-01</v>
      </c>
      <c r="B103" t="str">
        <f>"1430"</f>
        <v>1430</v>
      </c>
      <c r="C103" t="s">
        <v>28</v>
      </c>
      <c r="E103" t="s">
        <v>11</v>
      </c>
      <c r="G103" s="1" t="s">
        <v>190</v>
      </c>
      <c r="I103" t="s">
        <v>21</v>
      </c>
      <c r="J103" t="s">
        <v>50</v>
      </c>
    </row>
    <row r="104" spans="1:10" ht="45">
      <c r="A104" t="str">
        <f t="shared" si="2"/>
        <v>2015-09-01</v>
      </c>
      <c r="B104" t="str">
        <f>"1500"</f>
        <v>1500</v>
      </c>
      <c r="C104" t="s">
        <v>10</v>
      </c>
      <c r="D104" t="s">
        <v>193</v>
      </c>
      <c r="E104" t="s">
        <v>11</v>
      </c>
      <c r="G104" s="1" t="s">
        <v>12</v>
      </c>
      <c r="H104" t="s">
        <v>15</v>
      </c>
      <c r="I104" t="s">
        <v>16</v>
      </c>
      <c r="J104" t="s">
        <v>17</v>
      </c>
    </row>
    <row r="105" spans="1:10" ht="45">
      <c r="A105" t="str">
        <f t="shared" si="2"/>
        <v>2015-09-01</v>
      </c>
      <c r="B105" t="str">
        <f>"1530"</f>
        <v>1530</v>
      </c>
      <c r="C105" t="s">
        <v>23</v>
      </c>
      <c r="E105" t="s">
        <v>11</v>
      </c>
      <c r="G105" s="1" t="s">
        <v>24</v>
      </c>
      <c r="H105" t="s">
        <v>15</v>
      </c>
      <c r="I105" t="s">
        <v>14</v>
      </c>
      <c r="J105" t="s">
        <v>35</v>
      </c>
    </row>
    <row r="106" spans="1:10" ht="30">
      <c r="A106" t="str">
        <f aca="true" t="shared" si="3" ref="A106:A122">"2015-09-01"</f>
        <v>2015-09-01</v>
      </c>
      <c r="B106" t="str">
        <f>"1600"</f>
        <v>1600</v>
      </c>
      <c r="C106" t="s">
        <v>18</v>
      </c>
      <c r="D106" t="s">
        <v>189</v>
      </c>
      <c r="E106" t="s">
        <v>11</v>
      </c>
      <c r="G106" s="1" t="s">
        <v>188</v>
      </c>
      <c r="H106" t="s">
        <v>15</v>
      </c>
      <c r="I106" t="s">
        <v>21</v>
      </c>
      <c r="J106" t="s">
        <v>22</v>
      </c>
    </row>
    <row r="107" spans="1:10" ht="30">
      <c r="A107" t="str">
        <f t="shared" si="3"/>
        <v>2015-09-01</v>
      </c>
      <c r="B107" t="str">
        <f>"1630"</f>
        <v>1630</v>
      </c>
      <c r="C107" t="s">
        <v>123</v>
      </c>
      <c r="D107" t="s">
        <v>192</v>
      </c>
      <c r="E107" t="s">
        <v>11</v>
      </c>
      <c r="G107" s="1" t="s">
        <v>191</v>
      </c>
      <c r="H107" t="s">
        <v>15</v>
      </c>
      <c r="I107" t="s">
        <v>21</v>
      </c>
      <c r="J107" t="s">
        <v>27</v>
      </c>
    </row>
    <row r="108" spans="1:10" ht="45">
      <c r="A108" t="str">
        <f t="shared" si="3"/>
        <v>2015-09-01</v>
      </c>
      <c r="B108" t="str">
        <f>"1700"</f>
        <v>1700</v>
      </c>
      <c r="C108" t="s">
        <v>30</v>
      </c>
      <c r="E108" t="s">
        <v>11</v>
      </c>
      <c r="G108" s="1" t="s">
        <v>31</v>
      </c>
      <c r="H108" t="s">
        <v>15</v>
      </c>
      <c r="I108" t="s">
        <v>21</v>
      </c>
      <c r="J108" t="s">
        <v>27</v>
      </c>
    </row>
    <row r="109" spans="1:10" ht="45">
      <c r="A109" t="str">
        <f t="shared" si="3"/>
        <v>2015-09-01</v>
      </c>
      <c r="B109" t="str">
        <f>"1730"</f>
        <v>1730</v>
      </c>
      <c r="C109" t="s">
        <v>129</v>
      </c>
      <c r="E109" t="s">
        <v>40</v>
      </c>
      <c r="G109" s="1" t="s">
        <v>41</v>
      </c>
      <c r="I109" t="s">
        <v>21</v>
      </c>
      <c r="J109" t="s">
        <v>35</v>
      </c>
    </row>
    <row r="110" spans="1:10" ht="30">
      <c r="A110" t="str">
        <f t="shared" si="3"/>
        <v>2015-09-01</v>
      </c>
      <c r="B110" t="str">
        <f>"1800"</f>
        <v>1800</v>
      </c>
      <c r="C110" t="s">
        <v>130</v>
      </c>
      <c r="D110" t="s">
        <v>195</v>
      </c>
      <c r="E110" t="s">
        <v>43</v>
      </c>
      <c r="G110" s="1" t="s">
        <v>194</v>
      </c>
      <c r="I110" t="s">
        <v>14</v>
      </c>
      <c r="J110" t="s">
        <v>22</v>
      </c>
    </row>
    <row r="111" spans="1:10" ht="30">
      <c r="A111" t="str">
        <f t="shared" si="3"/>
        <v>2015-09-01</v>
      </c>
      <c r="B111" t="str">
        <f>"1830"</f>
        <v>1830</v>
      </c>
      <c r="C111" t="s">
        <v>167</v>
      </c>
      <c r="D111" t="s">
        <v>200</v>
      </c>
      <c r="E111" t="s">
        <v>11</v>
      </c>
      <c r="G111" s="1" t="s">
        <v>199</v>
      </c>
      <c r="I111" t="s">
        <v>21</v>
      </c>
      <c r="J111" t="s">
        <v>138</v>
      </c>
    </row>
    <row r="112" spans="1:10" ht="45">
      <c r="A112" t="str">
        <f t="shared" si="3"/>
        <v>2015-09-01</v>
      </c>
      <c r="B112" t="str">
        <f>"1845"</f>
        <v>1845</v>
      </c>
      <c r="C112" t="s">
        <v>167</v>
      </c>
      <c r="D112" t="s">
        <v>202</v>
      </c>
      <c r="E112" t="s">
        <v>43</v>
      </c>
      <c r="G112" s="1" t="s">
        <v>201</v>
      </c>
      <c r="I112" t="s">
        <v>21</v>
      </c>
      <c r="J112" t="s">
        <v>34</v>
      </c>
    </row>
    <row r="113" spans="1:10" ht="45">
      <c r="A113" t="str">
        <f t="shared" si="3"/>
        <v>2015-09-01</v>
      </c>
      <c r="B113" t="str">
        <f>"1900"</f>
        <v>1900</v>
      </c>
      <c r="C113" t="s">
        <v>129</v>
      </c>
      <c r="E113" t="s">
        <v>40</v>
      </c>
      <c r="G113" s="1" t="s">
        <v>41</v>
      </c>
      <c r="I113" t="s">
        <v>21</v>
      </c>
      <c r="J113" t="s">
        <v>35</v>
      </c>
    </row>
    <row r="114" spans="1:10" ht="45">
      <c r="A114" t="str">
        <f t="shared" si="3"/>
        <v>2015-09-01</v>
      </c>
      <c r="B114" t="str">
        <f>"1930"</f>
        <v>1930</v>
      </c>
      <c r="C114" t="s">
        <v>203</v>
      </c>
      <c r="D114" t="s">
        <v>205</v>
      </c>
      <c r="G114" s="1" t="s">
        <v>204</v>
      </c>
      <c r="H114" t="s">
        <v>15</v>
      </c>
      <c r="I114" t="s">
        <v>71</v>
      </c>
      <c r="J114" t="s">
        <v>107</v>
      </c>
    </row>
    <row r="115" spans="1:10" ht="30">
      <c r="A115" t="str">
        <f t="shared" si="3"/>
        <v>2015-09-01</v>
      </c>
      <c r="B115" t="str">
        <f>"2000"</f>
        <v>2000</v>
      </c>
      <c r="C115" t="s">
        <v>206</v>
      </c>
      <c r="E115" t="s">
        <v>43</v>
      </c>
      <c r="G115" s="1" t="s">
        <v>207</v>
      </c>
      <c r="I115" t="s">
        <v>21</v>
      </c>
      <c r="J115" t="s">
        <v>107</v>
      </c>
    </row>
    <row r="116" spans="1:10" ht="45">
      <c r="A116" t="str">
        <f t="shared" si="3"/>
        <v>2015-09-01</v>
      </c>
      <c r="B116" t="str">
        <f>"2030"</f>
        <v>2030</v>
      </c>
      <c r="C116" t="s">
        <v>130</v>
      </c>
      <c r="D116" t="s">
        <v>209</v>
      </c>
      <c r="E116" t="s">
        <v>43</v>
      </c>
      <c r="G116" s="1" t="s">
        <v>208</v>
      </c>
      <c r="I116" t="s">
        <v>21</v>
      </c>
      <c r="J116" t="s">
        <v>50</v>
      </c>
    </row>
    <row r="117" spans="1:10" ht="15">
      <c r="A117" t="str">
        <f t="shared" si="3"/>
        <v>2015-09-01</v>
      </c>
      <c r="B117" t="str">
        <f>"2100"</f>
        <v>2100</v>
      </c>
      <c r="C117" t="s">
        <v>210</v>
      </c>
      <c r="E117" t="s">
        <v>11</v>
      </c>
      <c r="G117" s="1" t="s">
        <v>211</v>
      </c>
      <c r="H117" t="s">
        <v>15</v>
      </c>
      <c r="I117" t="s">
        <v>21</v>
      </c>
      <c r="J117" t="s">
        <v>60</v>
      </c>
    </row>
    <row r="118" spans="1:10" ht="30">
      <c r="A118" t="str">
        <f t="shared" si="3"/>
        <v>2015-09-01</v>
      </c>
      <c r="B118" t="str">
        <f>"2105"</f>
        <v>2105</v>
      </c>
      <c r="C118" t="s">
        <v>90</v>
      </c>
      <c r="E118" t="s">
        <v>43</v>
      </c>
      <c r="G118" s="1" t="s">
        <v>91</v>
      </c>
      <c r="H118" t="s">
        <v>15</v>
      </c>
      <c r="I118" t="s">
        <v>21</v>
      </c>
      <c r="J118" t="s">
        <v>92</v>
      </c>
    </row>
    <row r="119" spans="1:10" ht="45">
      <c r="A119" t="str">
        <f t="shared" si="3"/>
        <v>2015-09-01</v>
      </c>
      <c r="B119" t="str">
        <f>"2115"</f>
        <v>2115</v>
      </c>
      <c r="C119" t="s">
        <v>212</v>
      </c>
      <c r="E119" t="s">
        <v>11</v>
      </c>
      <c r="G119" s="1" t="s">
        <v>213</v>
      </c>
      <c r="H119" t="s">
        <v>15</v>
      </c>
      <c r="I119" t="s">
        <v>21</v>
      </c>
      <c r="J119" t="s">
        <v>214</v>
      </c>
    </row>
    <row r="120" spans="1:10" ht="30">
      <c r="A120" t="str">
        <f t="shared" si="3"/>
        <v>2015-09-01</v>
      </c>
      <c r="B120" t="str">
        <f>"2125"</f>
        <v>2125</v>
      </c>
      <c r="C120" t="s">
        <v>57</v>
      </c>
      <c r="D120" t="s">
        <v>216</v>
      </c>
      <c r="E120" t="s">
        <v>43</v>
      </c>
      <c r="G120" s="1" t="s">
        <v>215</v>
      </c>
      <c r="I120" t="s">
        <v>21</v>
      </c>
      <c r="J120" t="s">
        <v>60</v>
      </c>
    </row>
    <row r="121" spans="1:10" ht="15">
      <c r="A121" t="str">
        <f t="shared" si="3"/>
        <v>2015-09-01</v>
      </c>
      <c r="B121" t="str">
        <f>"2130"</f>
        <v>2130</v>
      </c>
      <c r="C121" t="s">
        <v>217</v>
      </c>
      <c r="E121" t="s">
        <v>11</v>
      </c>
      <c r="G121" s="1" t="s">
        <v>76</v>
      </c>
      <c r="I121" t="s">
        <v>21</v>
      </c>
      <c r="J121" t="s">
        <v>77</v>
      </c>
    </row>
    <row r="122" spans="1:10" ht="15">
      <c r="A122" t="str">
        <f t="shared" si="3"/>
        <v>2015-09-01</v>
      </c>
      <c r="B122" t="str">
        <f>"2200"</f>
        <v>2200</v>
      </c>
      <c r="C122" t="s">
        <v>218</v>
      </c>
      <c r="E122" t="s">
        <v>40</v>
      </c>
      <c r="G122" s="1" t="s">
        <v>219</v>
      </c>
      <c r="I122" t="s">
        <v>14</v>
      </c>
      <c r="J122" t="s">
        <v>77</v>
      </c>
    </row>
    <row r="123" spans="1:10" ht="45">
      <c r="A123" t="str">
        <f aca="true" t="shared" si="4" ref="A123:A164">"2015-09-02"</f>
        <v>2015-09-02</v>
      </c>
      <c r="B123" t="str">
        <f>"0030"</f>
        <v>0030</v>
      </c>
      <c r="C123" t="s">
        <v>129</v>
      </c>
      <c r="E123" t="s">
        <v>40</v>
      </c>
      <c r="G123" s="1" t="s">
        <v>41</v>
      </c>
      <c r="I123" t="s">
        <v>21</v>
      </c>
      <c r="J123" t="s">
        <v>35</v>
      </c>
    </row>
    <row r="124" spans="1:10" ht="45">
      <c r="A124" t="str">
        <f t="shared" si="4"/>
        <v>2015-09-02</v>
      </c>
      <c r="B124" t="str">
        <f>"0100"</f>
        <v>0100</v>
      </c>
      <c r="C124" t="s">
        <v>220</v>
      </c>
      <c r="D124" t="s">
        <v>222</v>
      </c>
      <c r="E124" t="s">
        <v>43</v>
      </c>
      <c r="F124" t="s">
        <v>65</v>
      </c>
      <c r="G124" s="1" t="s">
        <v>221</v>
      </c>
      <c r="H124" t="s">
        <v>15</v>
      </c>
      <c r="I124" t="s">
        <v>21</v>
      </c>
      <c r="J124" t="s">
        <v>107</v>
      </c>
    </row>
    <row r="125" spans="1:10" ht="45">
      <c r="A125" t="str">
        <f t="shared" si="4"/>
        <v>2015-09-02</v>
      </c>
      <c r="B125" t="str">
        <f>"0145"</f>
        <v>0145</v>
      </c>
      <c r="C125" t="s">
        <v>108</v>
      </c>
      <c r="E125" t="s">
        <v>109</v>
      </c>
      <c r="F125" t="s">
        <v>110</v>
      </c>
      <c r="G125" s="1" t="s">
        <v>111</v>
      </c>
      <c r="H125" t="s">
        <v>80</v>
      </c>
      <c r="I125" t="s">
        <v>71</v>
      </c>
      <c r="J125" t="s">
        <v>35</v>
      </c>
    </row>
    <row r="126" spans="1:10" ht="45">
      <c r="A126" t="str">
        <f t="shared" si="4"/>
        <v>2015-09-02</v>
      </c>
      <c r="B126" t="str">
        <f>"0215"</f>
        <v>0215</v>
      </c>
      <c r="C126" t="s">
        <v>177</v>
      </c>
      <c r="D126" t="s">
        <v>224</v>
      </c>
      <c r="E126" t="s">
        <v>11</v>
      </c>
      <c r="F126" t="s">
        <v>105</v>
      </c>
      <c r="G126" s="1" t="s">
        <v>223</v>
      </c>
      <c r="I126" t="s">
        <v>21</v>
      </c>
      <c r="J126" t="s">
        <v>68</v>
      </c>
    </row>
    <row r="127" spans="1:10" ht="30">
      <c r="A127" t="str">
        <f t="shared" si="4"/>
        <v>2015-09-02</v>
      </c>
      <c r="B127" t="str">
        <f>"0230"</f>
        <v>0230</v>
      </c>
      <c r="C127" t="s">
        <v>99</v>
      </c>
      <c r="E127" t="s">
        <v>11</v>
      </c>
      <c r="G127" s="1" t="s">
        <v>100</v>
      </c>
      <c r="I127" t="s">
        <v>21</v>
      </c>
      <c r="J127" t="s">
        <v>22</v>
      </c>
    </row>
    <row r="128" spans="1:10" ht="45">
      <c r="A128" t="str">
        <f t="shared" si="4"/>
        <v>2015-09-02</v>
      </c>
      <c r="B128" t="str">
        <f>"0300"</f>
        <v>0300</v>
      </c>
      <c r="C128" t="s">
        <v>225</v>
      </c>
      <c r="E128" t="s">
        <v>43</v>
      </c>
      <c r="F128" t="s">
        <v>65</v>
      </c>
      <c r="G128" s="1" t="s">
        <v>226</v>
      </c>
      <c r="H128" t="s">
        <v>15</v>
      </c>
      <c r="I128" t="s">
        <v>21</v>
      </c>
      <c r="J128" t="s">
        <v>45</v>
      </c>
    </row>
    <row r="129" spans="1:10" ht="30">
      <c r="A129" t="str">
        <f t="shared" si="4"/>
        <v>2015-09-02</v>
      </c>
      <c r="B129" t="str">
        <f>"0400"</f>
        <v>0400</v>
      </c>
      <c r="C129" t="s">
        <v>227</v>
      </c>
      <c r="E129" t="s">
        <v>43</v>
      </c>
      <c r="F129" t="s">
        <v>228</v>
      </c>
      <c r="G129" s="1" t="s">
        <v>229</v>
      </c>
      <c r="H129" t="s">
        <v>15</v>
      </c>
      <c r="I129" t="s">
        <v>21</v>
      </c>
      <c r="J129" t="s">
        <v>230</v>
      </c>
    </row>
    <row r="130" spans="1:10" ht="45">
      <c r="A130" t="str">
        <f t="shared" si="4"/>
        <v>2015-09-02</v>
      </c>
      <c r="B130" t="str">
        <f>"0500"</f>
        <v>0500</v>
      </c>
      <c r="C130" t="s">
        <v>231</v>
      </c>
      <c r="D130" t="s">
        <v>233</v>
      </c>
      <c r="E130" t="s">
        <v>43</v>
      </c>
      <c r="G130" s="1" t="s">
        <v>232</v>
      </c>
      <c r="I130" t="s">
        <v>21</v>
      </c>
      <c r="J130" t="s">
        <v>45</v>
      </c>
    </row>
    <row r="131" spans="1:10" ht="45">
      <c r="A131" t="str">
        <f t="shared" si="4"/>
        <v>2015-09-02</v>
      </c>
      <c r="B131" t="str">
        <f>"0600"</f>
        <v>0600</v>
      </c>
      <c r="C131" t="s">
        <v>10</v>
      </c>
      <c r="D131" t="s">
        <v>234</v>
      </c>
      <c r="E131" t="s">
        <v>11</v>
      </c>
      <c r="G131" s="1" t="s">
        <v>12</v>
      </c>
      <c r="H131" t="s">
        <v>15</v>
      </c>
      <c r="I131" t="s">
        <v>16</v>
      </c>
      <c r="J131" t="s">
        <v>17</v>
      </c>
    </row>
    <row r="132" spans="1:10" ht="45">
      <c r="A132" t="str">
        <f t="shared" si="4"/>
        <v>2015-09-02</v>
      </c>
      <c r="B132" t="str">
        <f>"0630"</f>
        <v>0630</v>
      </c>
      <c r="C132" t="s">
        <v>25</v>
      </c>
      <c r="E132" t="s">
        <v>11</v>
      </c>
      <c r="G132" s="1" t="s">
        <v>26</v>
      </c>
      <c r="H132" t="s">
        <v>15</v>
      </c>
      <c r="I132" t="s">
        <v>16</v>
      </c>
      <c r="J132" t="s">
        <v>118</v>
      </c>
    </row>
    <row r="133" spans="1:10" ht="45">
      <c r="A133" t="str">
        <f t="shared" si="4"/>
        <v>2015-09-02</v>
      </c>
      <c r="B133" t="str">
        <f>"0700"</f>
        <v>0700</v>
      </c>
      <c r="C133" t="s">
        <v>23</v>
      </c>
      <c r="E133" t="s">
        <v>11</v>
      </c>
      <c r="G133" s="1" t="s">
        <v>24</v>
      </c>
      <c r="H133" t="s">
        <v>15</v>
      </c>
      <c r="I133" t="s">
        <v>14</v>
      </c>
      <c r="J133" t="s">
        <v>35</v>
      </c>
    </row>
    <row r="134" spans="1:10" ht="45">
      <c r="A134" t="str">
        <f t="shared" si="4"/>
        <v>2015-09-02</v>
      </c>
      <c r="B134" t="str">
        <f>"0730"</f>
        <v>0730</v>
      </c>
      <c r="C134" t="s">
        <v>18</v>
      </c>
      <c r="D134" t="s">
        <v>236</v>
      </c>
      <c r="E134" t="s">
        <v>11</v>
      </c>
      <c r="G134" s="1" t="s">
        <v>235</v>
      </c>
      <c r="H134" t="s">
        <v>15</v>
      </c>
      <c r="I134" t="s">
        <v>21</v>
      </c>
      <c r="J134" t="s">
        <v>22</v>
      </c>
    </row>
    <row r="135" spans="1:10" ht="45">
      <c r="A135" t="str">
        <f t="shared" si="4"/>
        <v>2015-09-02</v>
      </c>
      <c r="B135" t="str">
        <f>"0800"</f>
        <v>0800</v>
      </c>
      <c r="C135" t="s">
        <v>28</v>
      </c>
      <c r="E135" t="s">
        <v>11</v>
      </c>
      <c r="G135" s="1" t="s">
        <v>29</v>
      </c>
      <c r="I135" t="s">
        <v>21</v>
      </c>
      <c r="J135" t="s">
        <v>22</v>
      </c>
    </row>
    <row r="136" spans="1:10" ht="45">
      <c r="A136" t="str">
        <f t="shared" si="4"/>
        <v>2015-09-02</v>
      </c>
      <c r="B136" t="str">
        <f>"0830"</f>
        <v>0830</v>
      </c>
      <c r="C136" t="s">
        <v>123</v>
      </c>
      <c r="D136" t="s">
        <v>238</v>
      </c>
      <c r="E136" t="s">
        <v>11</v>
      </c>
      <c r="G136" s="1" t="s">
        <v>237</v>
      </c>
      <c r="H136" t="s">
        <v>15</v>
      </c>
      <c r="I136" t="s">
        <v>21</v>
      </c>
      <c r="J136" t="s">
        <v>17</v>
      </c>
    </row>
    <row r="137" spans="1:10" ht="45">
      <c r="A137" t="str">
        <f t="shared" si="4"/>
        <v>2015-09-02</v>
      </c>
      <c r="B137" t="str">
        <f>"0900"</f>
        <v>0900</v>
      </c>
      <c r="C137" t="s">
        <v>23</v>
      </c>
      <c r="E137" t="s">
        <v>11</v>
      </c>
      <c r="G137" s="1" t="s">
        <v>24</v>
      </c>
      <c r="H137" t="s">
        <v>15</v>
      </c>
      <c r="I137" t="s">
        <v>21</v>
      </c>
      <c r="J137" t="s">
        <v>17</v>
      </c>
    </row>
    <row r="138" spans="1:10" ht="45">
      <c r="A138" t="str">
        <f t="shared" si="4"/>
        <v>2015-09-02</v>
      </c>
      <c r="B138" t="str">
        <f>"0930"</f>
        <v>0930</v>
      </c>
      <c r="C138" t="s">
        <v>10</v>
      </c>
      <c r="D138" t="s">
        <v>239</v>
      </c>
      <c r="E138" t="s">
        <v>11</v>
      </c>
      <c r="G138" s="1" t="s">
        <v>12</v>
      </c>
      <c r="H138" t="s">
        <v>15</v>
      </c>
      <c r="I138" t="s">
        <v>16</v>
      </c>
      <c r="J138" t="s">
        <v>17</v>
      </c>
    </row>
    <row r="139" spans="1:10" ht="30">
      <c r="A139" t="str">
        <f t="shared" si="4"/>
        <v>2015-09-02</v>
      </c>
      <c r="B139" t="str">
        <f>"1000"</f>
        <v>1000</v>
      </c>
      <c r="C139" t="s">
        <v>130</v>
      </c>
      <c r="D139" t="s">
        <v>195</v>
      </c>
      <c r="E139" t="s">
        <v>43</v>
      </c>
      <c r="G139" s="1" t="s">
        <v>194</v>
      </c>
      <c r="I139" t="s">
        <v>14</v>
      </c>
      <c r="J139" t="s">
        <v>22</v>
      </c>
    </row>
    <row r="140" spans="1:10" ht="30">
      <c r="A140" t="str">
        <f t="shared" si="4"/>
        <v>2015-09-02</v>
      </c>
      <c r="B140" t="str">
        <f>"1030"</f>
        <v>1030</v>
      </c>
      <c r="C140" t="s">
        <v>167</v>
      </c>
      <c r="D140" t="s">
        <v>200</v>
      </c>
      <c r="E140" t="s">
        <v>11</v>
      </c>
      <c r="G140" s="1" t="s">
        <v>199</v>
      </c>
      <c r="I140" t="s">
        <v>21</v>
      </c>
      <c r="J140" t="s">
        <v>138</v>
      </c>
    </row>
    <row r="141" spans="1:10" ht="45">
      <c r="A141" t="str">
        <f t="shared" si="4"/>
        <v>2015-09-02</v>
      </c>
      <c r="B141" t="str">
        <f>"1045"</f>
        <v>1045</v>
      </c>
      <c r="C141" t="s">
        <v>167</v>
      </c>
      <c r="D141" t="s">
        <v>202</v>
      </c>
      <c r="E141" t="s">
        <v>43</v>
      </c>
      <c r="G141" s="1" t="s">
        <v>201</v>
      </c>
      <c r="I141" t="s">
        <v>21</v>
      </c>
      <c r="J141" t="s">
        <v>34</v>
      </c>
    </row>
    <row r="142" spans="1:10" ht="30">
      <c r="A142" t="str">
        <f t="shared" si="4"/>
        <v>2015-09-02</v>
      </c>
      <c r="B142" t="str">
        <f>"1100"</f>
        <v>1100</v>
      </c>
      <c r="C142" t="s">
        <v>206</v>
      </c>
      <c r="E142" t="s">
        <v>43</v>
      </c>
      <c r="G142" s="1" t="s">
        <v>207</v>
      </c>
      <c r="I142" t="s">
        <v>21</v>
      </c>
      <c r="J142" t="s">
        <v>107</v>
      </c>
    </row>
    <row r="143" spans="1:10" ht="45">
      <c r="A143" t="str">
        <f t="shared" si="4"/>
        <v>2015-09-02</v>
      </c>
      <c r="B143" t="str">
        <f>"1130"</f>
        <v>1130</v>
      </c>
      <c r="C143" t="s">
        <v>130</v>
      </c>
      <c r="D143" t="s">
        <v>209</v>
      </c>
      <c r="E143" t="s">
        <v>43</v>
      </c>
      <c r="G143" s="1" t="s">
        <v>208</v>
      </c>
      <c r="I143" t="s">
        <v>21</v>
      </c>
      <c r="J143" t="s">
        <v>50</v>
      </c>
    </row>
    <row r="144" spans="1:10" ht="15">
      <c r="A144" t="str">
        <f t="shared" si="4"/>
        <v>2015-09-02</v>
      </c>
      <c r="B144" t="str">
        <f>"1200"</f>
        <v>1200</v>
      </c>
      <c r="C144" t="s">
        <v>218</v>
      </c>
      <c r="E144" t="s">
        <v>40</v>
      </c>
      <c r="G144" s="1" t="s">
        <v>219</v>
      </c>
      <c r="I144" t="s">
        <v>14</v>
      </c>
      <c r="J144" t="s">
        <v>77</v>
      </c>
    </row>
    <row r="145" spans="1:10" ht="45">
      <c r="A145" t="str">
        <f t="shared" si="4"/>
        <v>2015-09-02</v>
      </c>
      <c r="B145" t="str">
        <f>"1430"</f>
        <v>1430</v>
      </c>
      <c r="C145" t="s">
        <v>28</v>
      </c>
      <c r="E145" t="s">
        <v>11</v>
      </c>
      <c r="G145" s="1" t="s">
        <v>29</v>
      </c>
      <c r="I145" t="s">
        <v>21</v>
      </c>
      <c r="J145" t="s">
        <v>22</v>
      </c>
    </row>
    <row r="146" spans="1:10" ht="45">
      <c r="A146" t="str">
        <f t="shared" si="4"/>
        <v>2015-09-02</v>
      </c>
      <c r="B146" t="str">
        <f>"1500"</f>
        <v>1500</v>
      </c>
      <c r="C146" t="s">
        <v>10</v>
      </c>
      <c r="D146" t="s">
        <v>239</v>
      </c>
      <c r="E146" t="s">
        <v>11</v>
      </c>
      <c r="G146" s="1" t="s">
        <v>12</v>
      </c>
      <c r="H146" t="s">
        <v>15</v>
      </c>
      <c r="I146" t="s">
        <v>16</v>
      </c>
      <c r="J146" t="s">
        <v>17</v>
      </c>
    </row>
    <row r="147" spans="1:10" ht="45">
      <c r="A147" t="str">
        <f t="shared" si="4"/>
        <v>2015-09-02</v>
      </c>
      <c r="B147" t="str">
        <f>"1530"</f>
        <v>1530</v>
      </c>
      <c r="C147" t="s">
        <v>23</v>
      </c>
      <c r="E147" t="s">
        <v>11</v>
      </c>
      <c r="G147" s="1" t="s">
        <v>24</v>
      </c>
      <c r="H147" t="s">
        <v>15</v>
      </c>
      <c r="I147" t="s">
        <v>14</v>
      </c>
      <c r="J147" t="s">
        <v>35</v>
      </c>
    </row>
    <row r="148" spans="1:10" ht="45">
      <c r="A148" t="str">
        <f t="shared" si="4"/>
        <v>2015-09-02</v>
      </c>
      <c r="B148" t="str">
        <f>"1600"</f>
        <v>1600</v>
      </c>
      <c r="C148" t="s">
        <v>18</v>
      </c>
      <c r="D148" t="s">
        <v>236</v>
      </c>
      <c r="E148" t="s">
        <v>11</v>
      </c>
      <c r="G148" s="1" t="s">
        <v>235</v>
      </c>
      <c r="H148" t="s">
        <v>15</v>
      </c>
      <c r="I148" t="s">
        <v>21</v>
      </c>
      <c r="J148" t="s">
        <v>22</v>
      </c>
    </row>
    <row r="149" spans="1:10" ht="45">
      <c r="A149" t="str">
        <f t="shared" si="4"/>
        <v>2015-09-02</v>
      </c>
      <c r="B149" t="str">
        <f>"1630"</f>
        <v>1630</v>
      </c>
      <c r="C149" t="s">
        <v>123</v>
      </c>
      <c r="D149" t="s">
        <v>238</v>
      </c>
      <c r="E149" t="s">
        <v>11</v>
      </c>
      <c r="G149" s="1" t="s">
        <v>237</v>
      </c>
      <c r="H149" t="s">
        <v>15</v>
      </c>
      <c r="I149" t="s">
        <v>21</v>
      </c>
      <c r="J149" t="s">
        <v>17</v>
      </c>
    </row>
    <row r="150" spans="1:10" ht="45">
      <c r="A150" t="str">
        <f t="shared" si="4"/>
        <v>2015-09-02</v>
      </c>
      <c r="B150" t="str">
        <f>"1700"</f>
        <v>1700</v>
      </c>
      <c r="C150" t="s">
        <v>30</v>
      </c>
      <c r="E150" t="s">
        <v>11</v>
      </c>
      <c r="G150" s="1" t="s">
        <v>31</v>
      </c>
      <c r="H150" t="s">
        <v>15</v>
      </c>
      <c r="I150" t="s">
        <v>21</v>
      </c>
      <c r="J150" t="s">
        <v>27</v>
      </c>
    </row>
    <row r="151" spans="1:10" ht="45">
      <c r="A151" t="str">
        <f t="shared" si="4"/>
        <v>2015-09-02</v>
      </c>
      <c r="B151" t="str">
        <f>"1730"</f>
        <v>1730</v>
      </c>
      <c r="C151" t="s">
        <v>129</v>
      </c>
      <c r="E151" t="s">
        <v>40</v>
      </c>
      <c r="G151" s="1" t="s">
        <v>41</v>
      </c>
      <c r="I151" t="s">
        <v>21</v>
      </c>
      <c r="J151" t="s">
        <v>35</v>
      </c>
    </row>
    <row r="152" spans="1:10" ht="45">
      <c r="A152" t="str">
        <f t="shared" si="4"/>
        <v>2015-09-02</v>
      </c>
      <c r="B152" t="str">
        <f>"1800"</f>
        <v>1800</v>
      </c>
      <c r="C152" t="s">
        <v>130</v>
      </c>
      <c r="D152" t="s">
        <v>241</v>
      </c>
      <c r="E152" t="s">
        <v>11</v>
      </c>
      <c r="G152" s="1" t="s">
        <v>240</v>
      </c>
      <c r="I152" t="s">
        <v>14</v>
      </c>
      <c r="J152" t="s">
        <v>22</v>
      </c>
    </row>
    <row r="153" spans="1:10" ht="45">
      <c r="A153" t="str">
        <f t="shared" si="4"/>
        <v>2015-09-02</v>
      </c>
      <c r="B153" t="str">
        <f>"1830"</f>
        <v>1830</v>
      </c>
      <c r="C153" t="s">
        <v>172</v>
      </c>
      <c r="D153" t="s">
        <v>243</v>
      </c>
      <c r="E153" t="s">
        <v>43</v>
      </c>
      <c r="F153" t="s">
        <v>105</v>
      </c>
      <c r="G153" s="1" t="s">
        <v>242</v>
      </c>
      <c r="I153" t="s">
        <v>21</v>
      </c>
      <c r="J153" t="s">
        <v>68</v>
      </c>
    </row>
    <row r="154" spans="1:10" ht="30">
      <c r="A154" t="str">
        <f t="shared" si="4"/>
        <v>2015-09-02</v>
      </c>
      <c r="B154" t="str">
        <f>"1845"</f>
        <v>1845</v>
      </c>
      <c r="C154" t="s">
        <v>172</v>
      </c>
      <c r="D154" t="s">
        <v>245</v>
      </c>
      <c r="E154" t="s">
        <v>11</v>
      </c>
      <c r="G154" s="1" t="s">
        <v>244</v>
      </c>
      <c r="I154" t="s">
        <v>21</v>
      </c>
      <c r="J154" t="s">
        <v>68</v>
      </c>
    </row>
    <row r="155" spans="1:10" ht="45">
      <c r="A155" t="str">
        <f t="shared" si="4"/>
        <v>2015-09-02</v>
      </c>
      <c r="B155" t="str">
        <f>"1900"</f>
        <v>1900</v>
      </c>
      <c r="C155" t="s">
        <v>129</v>
      </c>
      <c r="E155" t="s">
        <v>40</v>
      </c>
      <c r="G155" s="1" t="s">
        <v>41</v>
      </c>
      <c r="I155" t="s">
        <v>21</v>
      </c>
      <c r="J155" t="s">
        <v>35</v>
      </c>
    </row>
    <row r="156" spans="1:10" ht="30">
      <c r="A156" t="str">
        <f t="shared" si="4"/>
        <v>2015-09-02</v>
      </c>
      <c r="B156" t="str">
        <f>"1930"</f>
        <v>1930</v>
      </c>
      <c r="C156" t="s">
        <v>246</v>
      </c>
      <c r="E156" t="s">
        <v>11</v>
      </c>
      <c r="F156" t="s">
        <v>105</v>
      </c>
      <c r="G156" s="1" t="s">
        <v>247</v>
      </c>
      <c r="H156" t="s">
        <v>15</v>
      </c>
      <c r="I156" t="s">
        <v>21</v>
      </c>
      <c r="J156" t="s">
        <v>22</v>
      </c>
    </row>
    <row r="157" spans="1:10" ht="45">
      <c r="A157" t="str">
        <f t="shared" si="4"/>
        <v>2015-09-02</v>
      </c>
      <c r="B157" t="str">
        <f>"2000"</f>
        <v>2000</v>
      </c>
      <c r="C157" t="s">
        <v>196</v>
      </c>
      <c r="D157" t="s">
        <v>250</v>
      </c>
      <c r="E157" t="s">
        <v>43</v>
      </c>
      <c r="F157" t="s">
        <v>248</v>
      </c>
      <c r="G157" s="1" t="s">
        <v>249</v>
      </c>
      <c r="H157" t="s">
        <v>15</v>
      </c>
      <c r="I157" t="s">
        <v>21</v>
      </c>
      <c r="J157" t="s">
        <v>35</v>
      </c>
    </row>
    <row r="158" spans="1:10" ht="45">
      <c r="A158" t="str">
        <f t="shared" si="4"/>
        <v>2015-09-02</v>
      </c>
      <c r="B158" t="str">
        <f>"2030"</f>
        <v>2030</v>
      </c>
      <c r="C158" t="s">
        <v>251</v>
      </c>
      <c r="E158" t="s">
        <v>11</v>
      </c>
      <c r="G158" s="1" t="s">
        <v>252</v>
      </c>
      <c r="I158" t="s">
        <v>14</v>
      </c>
      <c r="J158" t="s">
        <v>77</v>
      </c>
    </row>
    <row r="159" spans="1:10" ht="45">
      <c r="A159" t="str">
        <f t="shared" si="4"/>
        <v>2015-09-02</v>
      </c>
      <c r="B159" t="str">
        <f>"2100"</f>
        <v>2100</v>
      </c>
      <c r="C159" t="s">
        <v>46</v>
      </c>
      <c r="E159" t="s">
        <v>43</v>
      </c>
      <c r="G159" s="1" t="s">
        <v>47</v>
      </c>
      <c r="H159" t="s">
        <v>15</v>
      </c>
      <c r="I159" t="s">
        <v>21</v>
      </c>
      <c r="J159" t="s">
        <v>17</v>
      </c>
    </row>
    <row r="160" spans="1:10" ht="30">
      <c r="A160" t="str">
        <f t="shared" si="4"/>
        <v>2015-09-02</v>
      </c>
      <c r="B160" t="str">
        <f>"2130"</f>
        <v>2130</v>
      </c>
      <c r="C160" t="s">
        <v>253</v>
      </c>
      <c r="D160" t="s">
        <v>255</v>
      </c>
      <c r="E160" t="s">
        <v>40</v>
      </c>
      <c r="G160" s="1" t="s">
        <v>254</v>
      </c>
      <c r="I160" t="s">
        <v>21</v>
      </c>
      <c r="J160" t="s">
        <v>256</v>
      </c>
    </row>
    <row r="161" spans="1:10" ht="15">
      <c r="A161" t="str">
        <f t="shared" si="4"/>
        <v>2015-09-02</v>
      </c>
      <c r="B161" t="str">
        <f>"2230"</f>
        <v>2230</v>
      </c>
      <c r="C161" t="s">
        <v>257</v>
      </c>
      <c r="E161" t="s">
        <v>11</v>
      </c>
      <c r="G161" s="1" t="s">
        <v>14</v>
      </c>
      <c r="H161" t="s">
        <v>15</v>
      </c>
      <c r="I161" t="s">
        <v>21</v>
      </c>
      <c r="J161" t="s">
        <v>258</v>
      </c>
    </row>
    <row r="162" spans="1:10" ht="45">
      <c r="A162" t="str">
        <f t="shared" si="4"/>
        <v>2015-09-02</v>
      </c>
      <c r="B162" t="str">
        <f>"2300"</f>
        <v>2300</v>
      </c>
      <c r="C162" t="s">
        <v>129</v>
      </c>
      <c r="E162" t="s">
        <v>40</v>
      </c>
      <c r="G162" s="1" t="s">
        <v>41</v>
      </c>
      <c r="I162" t="s">
        <v>21</v>
      </c>
      <c r="J162" t="s">
        <v>35</v>
      </c>
    </row>
    <row r="163" spans="1:10" ht="45">
      <c r="A163" t="str">
        <f t="shared" si="4"/>
        <v>2015-09-02</v>
      </c>
      <c r="B163" t="str">
        <f>"2330"</f>
        <v>2330</v>
      </c>
      <c r="C163" t="s">
        <v>172</v>
      </c>
      <c r="D163" t="s">
        <v>243</v>
      </c>
      <c r="E163" t="s">
        <v>43</v>
      </c>
      <c r="F163" t="s">
        <v>105</v>
      </c>
      <c r="G163" s="1" t="s">
        <v>242</v>
      </c>
      <c r="I163" t="s">
        <v>21</v>
      </c>
      <c r="J163" t="s">
        <v>68</v>
      </c>
    </row>
    <row r="164" spans="1:10" ht="30">
      <c r="A164" t="str">
        <f t="shared" si="4"/>
        <v>2015-09-02</v>
      </c>
      <c r="B164" t="str">
        <f>"2345"</f>
        <v>2345</v>
      </c>
      <c r="C164" t="s">
        <v>172</v>
      </c>
      <c r="D164" t="s">
        <v>245</v>
      </c>
      <c r="E164" t="s">
        <v>11</v>
      </c>
      <c r="G164" s="1" t="s">
        <v>244</v>
      </c>
      <c r="I164" t="s">
        <v>21</v>
      </c>
      <c r="J164" t="s">
        <v>68</v>
      </c>
    </row>
    <row r="165" spans="1:10" ht="45">
      <c r="A165" t="str">
        <f aca="true" t="shared" si="5" ref="A165:A206">"2015-09-03"</f>
        <v>2015-09-03</v>
      </c>
      <c r="B165" t="str">
        <f>"0000"</f>
        <v>0000</v>
      </c>
      <c r="C165" t="s">
        <v>259</v>
      </c>
      <c r="E165" t="s">
        <v>11</v>
      </c>
      <c r="G165" s="1" t="s">
        <v>260</v>
      </c>
      <c r="H165" t="s">
        <v>15</v>
      </c>
      <c r="I165" t="s">
        <v>16</v>
      </c>
      <c r="J165" t="s">
        <v>17</v>
      </c>
    </row>
    <row r="166" spans="1:10" ht="45">
      <c r="A166" t="str">
        <f t="shared" si="5"/>
        <v>2015-09-03</v>
      </c>
      <c r="B166" t="str">
        <f>"0030"</f>
        <v>0030</v>
      </c>
      <c r="C166" t="s">
        <v>261</v>
      </c>
      <c r="D166" t="s">
        <v>263</v>
      </c>
      <c r="E166" t="s">
        <v>43</v>
      </c>
      <c r="F166" t="s">
        <v>65</v>
      </c>
      <c r="G166" s="1" t="s">
        <v>262</v>
      </c>
      <c r="H166" t="s">
        <v>15</v>
      </c>
      <c r="I166" t="s">
        <v>83</v>
      </c>
      <c r="J166" t="s">
        <v>264</v>
      </c>
    </row>
    <row r="167" spans="1:10" ht="30">
      <c r="A167" t="str">
        <f t="shared" si="5"/>
        <v>2015-09-03</v>
      </c>
      <c r="B167" t="str">
        <f>"0130"</f>
        <v>0130</v>
      </c>
      <c r="C167" t="s">
        <v>227</v>
      </c>
      <c r="E167" t="s">
        <v>109</v>
      </c>
      <c r="F167" t="s">
        <v>265</v>
      </c>
      <c r="G167" s="1" t="s">
        <v>266</v>
      </c>
      <c r="H167" t="s">
        <v>15</v>
      </c>
      <c r="I167" t="s">
        <v>21</v>
      </c>
      <c r="J167" t="s">
        <v>184</v>
      </c>
    </row>
    <row r="168" spans="1:10" ht="45">
      <c r="A168" t="str">
        <f t="shared" si="5"/>
        <v>2015-09-03</v>
      </c>
      <c r="B168" t="str">
        <f>"0230"</f>
        <v>0230</v>
      </c>
      <c r="C168" t="s">
        <v>267</v>
      </c>
      <c r="D168" t="s">
        <v>269</v>
      </c>
      <c r="E168" t="s">
        <v>43</v>
      </c>
      <c r="G168" s="1" t="s">
        <v>268</v>
      </c>
      <c r="H168" t="s">
        <v>15</v>
      </c>
      <c r="I168" t="s">
        <v>83</v>
      </c>
      <c r="J168" t="s">
        <v>270</v>
      </c>
    </row>
    <row r="169" spans="1:10" ht="45">
      <c r="A169" t="str">
        <f t="shared" si="5"/>
        <v>2015-09-03</v>
      </c>
      <c r="B169" t="str">
        <f>"0400"</f>
        <v>0400</v>
      </c>
      <c r="C169" t="s">
        <v>196</v>
      </c>
      <c r="D169" t="s">
        <v>271</v>
      </c>
      <c r="E169" t="s">
        <v>43</v>
      </c>
      <c r="F169" t="s">
        <v>248</v>
      </c>
      <c r="G169" s="1" t="s">
        <v>249</v>
      </c>
      <c r="H169" t="s">
        <v>15</v>
      </c>
      <c r="I169" t="s">
        <v>21</v>
      </c>
      <c r="J169" t="s">
        <v>22</v>
      </c>
    </row>
    <row r="170" spans="1:10" ht="30">
      <c r="A170" t="str">
        <f t="shared" si="5"/>
        <v>2015-09-03</v>
      </c>
      <c r="B170" t="str">
        <f>"0500"</f>
        <v>0500</v>
      </c>
      <c r="C170" t="s">
        <v>272</v>
      </c>
      <c r="D170" t="s">
        <v>274</v>
      </c>
      <c r="E170" t="s">
        <v>11</v>
      </c>
      <c r="G170" s="1" t="s">
        <v>273</v>
      </c>
      <c r="I170" t="s">
        <v>21</v>
      </c>
      <c r="J170" t="s">
        <v>162</v>
      </c>
    </row>
    <row r="171" spans="1:10" ht="45">
      <c r="A171" t="str">
        <f t="shared" si="5"/>
        <v>2015-09-03</v>
      </c>
      <c r="B171" t="str">
        <f>"0600"</f>
        <v>0600</v>
      </c>
      <c r="C171" t="s">
        <v>10</v>
      </c>
      <c r="D171" t="s">
        <v>275</v>
      </c>
      <c r="E171" t="s">
        <v>11</v>
      </c>
      <c r="G171" s="1" t="s">
        <v>12</v>
      </c>
      <c r="H171" t="s">
        <v>15</v>
      </c>
      <c r="I171" t="s">
        <v>16</v>
      </c>
      <c r="J171" t="s">
        <v>17</v>
      </c>
    </row>
    <row r="172" spans="1:10" ht="45">
      <c r="A172" t="str">
        <f t="shared" si="5"/>
        <v>2015-09-03</v>
      </c>
      <c r="B172" t="str">
        <f>"0630"</f>
        <v>0630</v>
      </c>
      <c r="C172" t="s">
        <v>25</v>
      </c>
      <c r="E172" t="s">
        <v>11</v>
      </c>
      <c r="G172" s="1" t="s">
        <v>26</v>
      </c>
      <c r="H172" t="s">
        <v>15</v>
      </c>
      <c r="I172" t="s">
        <v>16</v>
      </c>
      <c r="J172" t="s">
        <v>27</v>
      </c>
    </row>
    <row r="173" spans="1:10" ht="45">
      <c r="A173" t="str">
        <f t="shared" si="5"/>
        <v>2015-09-03</v>
      </c>
      <c r="B173" t="str">
        <f>"0700"</f>
        <v>0700</v>
      </c>
      <c r="C173" t="s">
        <v>23</v>
      </c>
      <c r="E173" t="s">
        <v>11</v>
      </c>
      <c r="G173" s="1" t="s">
        <v>24</v>
      </c>
      <c r="H173" t="s">
        <v>15</v>
      </c>
      <c r="I173" t="s">
        <v>14</v>
      </c>
      <c r="J173" t="s">
        <v>35</v>
      </c>
    </row>
    <row r="174" spans="1:10" ht="30">
      <c r="A174" t="str">
        <f t="shared" si="5"/>
        <v>2015-09-03</v>
      </c>
      <c r="B174" t="str">
        <f>"0730"</f>
        <v>0730</v>
      </c>
      <c r="C174" t="s">
        <v>18</v>
      </c>
      <c r="D174" t="s">
        <v>277</v>
      </c>
      <c r="E174" t="s">
        <v>11</v>
      </c>
      <c r="G174" s="1" t="s">
        <v>276</v>
      </c>
      <c r="H174" t="s">
        <v>15</v>
      </c>
      <c r="I174" t="s">
        <v>21</v>
      </c>
      <c r="J174" t="s">
        <v>22</v>
      </c>
    </row>
    <row r="175" spans="1:10" ht="45">
      <c r="A175" t="str">
        <f t="shared" si="5"/>
        <v>2015-09-03</v>
      </c>
      <c r="B175" t="str">
        <f>"0800"</f>
        <v>0800</v>
      </c>
      <c r="C175" t="s">
        <v>28</v>
      </c>
      <c r="E175" t="s">
        <v>11</v>
      </c>
      <c r="G175" s="1" t="s">
        <v>278</v>
      </c>
      <c r="I175" t="s">
        <v>21</v>
      </c>
      <c r="J175" t="s">
        <v>35</v>
      </c>
    </row>
    <row r="176" spans="1:10" ht="30">
      <c r="A176" t="str">
        <f t="shared" si="5"/>
        <v>2015-09-03</v>
      </c>
      <c r="B176" t="str">
        <f>"0830"</f>
        <v>0830</v>
      </c>
      <c r="C176" t="s">
        <v>123</v>
      </c>
      <c r="D176" t="s">
        <v>280</v>
      </c>
      <c r="E176" t="s">
        <v>11</v>
      </c>
      <c r="G176" s="1" t="s">
        <v>279</v>
      </c>
      <c r="H176" t="s">
        <v>15</v>
      </c>
      <c r="I176" t="s">
        <v>21</v>
      </c>
      <c r="J176" t="s">
        <v>17</v>
      </c>
    </row>
    <row r="177" spans="1:10" ht="45">
      <c r="A177" t="str">
        <f t="shared" si="5"/>
        <v>2015-09-03</v>
      </c>
      <c r="B177" t="str">
        <f>"0900"</f>
        <v>0900</v>
      </c>
      <c r="C177" t="s">
        <v>23</v>
      </c>
      <c r="E177" t="s">
        <v>11</v>
      </c>
      <c r="G177" s="1" t="s">
        <v>24</v>
      </c>
      <c r="H177" t="s">
        <v>15</v>
      </c>
      <c r="I177" t="s">
        <v>21</v>
      </c>
      <c r="J177" t="s">
        <v>27</v>
      </c>
    </row>
    <row r="178" spans="1:10" ht="45">
      <c r="A178" t="str">
        <f t="shared" si="5"/>
        <v>2015-09-03</v>
      </c>
      <c r="B178" t="str">
        <f>"0930"</f>
        <v>0930</v>
      </c>
      <c r="C178" t="s">
        <v>10</v>
      </c>
      <c r="D178" t="s">
        <v>281</v>
      </c>
      <c r="E178" t="s">
        <v>11</v>
      </c>
      <c r="G178" s="1" t="s">
        <v>12</v>
      </c>
      <c r="H178" t="s">
        <v>15</v>
      </c>
      <c r="I178" t="s">
        <v>16</v>
      </c>
      <c r="J178" t="s">
        <v>17</v>
      </c>
    </row>
    <row r="179" spans="1:10" ht="45">
      <c r="A179" t="str">
        <f t="shared" si="5"/>
        <v>2015-09-03</v>
      </c>
      <c r="B179" t="str">
        <f>"1000"</f>
        <v>1000</v>
      </c>
      <c r="C179" t="s">
        <v>130</v>
      </c>
      <c r="D179" t="s">
        <v>241</v>
      </c>
      <c r="E179" t="s">
        <v>11</v>
      </c>
      <c r="G179" s="1" t="s">
        <v>240</v>
      </c>
      <c r="I179" t="s">
        <v>14</v>
      </c>
      <c r="J179" t="s">
        <v>22</v>
      </c>
    </row>
    <row r="180" spans="1:10" ht="45">
      <c r="A180" t="str">
        <f t="shared" si="5"/>
        <v>2015-09-03</v>
      </c>
      <c r="B180" t="str">
        <f>"1030"</f>
        <v>1030</v>
      </c>
      <c r="C180" t="s">
        <v>172</v>
      </c>
      <c r="D180" t="s">
        <v>243</v>
      </c>
      <c r="E180" t="s">
        <v>43</v>
      </c>
      <c r="F180" t="s">
        <v>105</v>
      </c>
      <c r="G180" s="1" t="s">
        <v>242</v>
      </c>
      <c r="I180" t="s">
        <v>21</v>
      </c>
      <c r="J180" t="s">
        <v>68</v>
      </c>
    </row>
    <row r="181" spans="1:10" ht="30">
      <c r="A181" t="str">
        <f t="shared" si="5"/>
        <v>2015-09-03</v>
      </c>
      <c r="B181" t="str">
        <f>"1045"</f>
        <v>1045</v>
      </c>
      <c r="C181" t="s">
        <v>172</v>
      </c>
      <c r="D181" t="s">
        <v>245</v>
      </c>
      <c r="E181" t="s">
        <v>11</v>
      </c>
      <c r="G181" s="1" t="s">
        <v>244</v>
      </c>
      <c r="I181" t="s">
        <v>21</v>
      </c>
      <c r="J181" t="s">
        <v>68</v>
      </c>
    </row>
    <row r="182" spans="1:10" ht="45">
      <c r="A182" t="str">
        <f t="shared" si="5"/>
        <v>2015-09-03</v>
      </c>
      <c r="B182" t="str">
        <f>"1100"</f>
        <v>1100</v>
      </c>
      <c r="C182" t="s">
        <v>46</v>
      </c>
      <c r="E182" t="s">
        <v>43</v>
      </c>
      <c r="G182" s="1" t="s">
        <v>47</v>
      </c>
      <c r="H182" t="s">
        <v>15</v>
      </c>
      <c r="I182" t="s">
        <v>21</v>
      </c>
      <c r="J182" t="s">
        <v>17</v>
      </c>
    </row>
    <row r="183" spans="1:10" ht="15">
      <c r="A183" t="str">
        <f t="shared" si="5"/>
        <v>2015-09-03</v>
      </c>
      <c r="B183" t="str">
        <f>"1130"</f>
        <v>1130</v>
      </c>
      <c r="C183" t="s">
        <v>257</v>
      </c>
      <c r="E183" t="s">
        <v>11</v>
      </c>
      <c r="G183" s="1" t="s">
        <v>14</v>
      </c>
      <c r="H183" t="s">
        <v>15</v>
      </c>
      <c r="I183" t="s">
        <v>21</v>
      </c>
      <c r="J183" t="s">
        <v>258</v>
      </c>
    </row>
    <row r="184" spans="1:10" ht="30">
      <c r="A184" t="str">
        <f t="shared" si="5"/>
        <v>2015-09-03</v>
      </c>
      <c r="B184" t="str">
        <f>"1200"</f>
        <v>1200</v>
      </c>
      <c r="C184" t="s">
        <v>253</v>
      </c>
      <c r="D184" t="s">
        <v>255</v>
      </c>
      <c r="E184" t="s">
        <v>40</v>
      </c>
      <c r="G184" s="1" t="s">
        <v>254</v>
      </c>
      <c r="I184" t="s">
        <v>21</v>
      </c>
      <c r="J184" t="s">
        <v>256</v>
      </c>
    </row>
    <row r="185" spans="1:10" ht="30">
      <c r="A185" t="str">
        <f t="shared" si="5"/>
        <v>2015-09-03</v>
      </c>
      <c r="B185" t="str">
        <f>"1300"</f>
        <v>1300</v>
      </c>
      <c r="C185" t="s">
        <v>246</v>
      </c>
      <c r="E185" t="s">
        <v>11</v>
      </c>
      <c r="F185" t="s">
        <v>105</v>
      </c>
      <c r="G185" s="1" t="s">
        <v>247</v>
      </c>
      <c r="H185" t="s">
        <v>15</v>
      </c>
      <c r="I185" t="s">
        <v>21</v>
      </c>
      <c r="J185" t="s">
        <v>22</v>
      </c>
    </row>
    <row r="186" spans="1:10" ht="45">
      <c r="A186" t="str">
        <f t="shared" si="5"/>
        <v>2015-09-03</v>
      </c>
      <c r="B186" t="str">
        <f>"1330"</f>
        <v>1330</v>
      </c>
      <c r="C186" t="s">
        <v>282</v>
      </c>
      <c r="E186" t="s">
        <v>11</v>
      </c>
      <c r="G186" s="1" t="s">
        <v>283</v>
      </c>
      <c r="I186" t="s">
        <v>14</v>
      </c>
      <c r="J186" t="s">
        <v>17</v>
      </c>
    </row>
    <row r="187" spans="1:10" ht="45">
      <c r="A187" t="str">
        <f t="shared" si="5"/>
        <v>2015-09-03</v>
      </c>
      <c r="B187" t="str">
        <f>"1400"</f>
        <v>1400</v>
      </c>
      <c r="C187" t="s">
        <v>196</v>
      </c>
      <c r="D187" t="s">
        <v>250</v>
      </c>
      <c r="E187" t="s">
        <v>43</v>
      </c>
      <c r="F187" t="s">
        <v>248</v>
      </c>
      <c r="G187" s="1" t="s">
        <v>249</v>
      </c>
      <c r="H187" t="s">
        <v>15</v>
      </c>
      <c r="I187" t="s">
        <v>21</v>
      </c>
      <c r="J187" t="s">
        <v>35</v>
      </c>
    </row>
    <row r="188" spans="1:10" ht="45">
      <c r="A188" t="str">
        <f t="shared" si="5"/>
        <v>2015-09-03</v>
      </c>
      <c r="B188" t="str">
        <f>"1430"</f>
        <v>1430</v>
      </c>
      <c r="C188" t="s">
        <v>28</v>
      </c>
      <c r="E188" t="s">
        <v>11</v>
      </c>
      <c r="G188" s="1" t="s">
        <v>278</v>
      </c>
      <c r="I188" t="s">
        <v>21</v>
      </c>
      <c r="J188" t="s">
        <v>35</v>
      </c>
    </row>
    <row r="189" spans="1:10" ht="45">
      <c r="A189" t="str">
        <f t="shared" si="5"/>
        <v>2015-09-03</v>
      </c>
      <c r="B189" t="str">
        <f>"1500"</f>
        <v>1500</v>
      </c>
      <c r="C189" t="s">
        <v>10</v>
      </c>
      <c r="D189" t="s">
        <v>281</v>
      </c>
      <c r="E189" t="s">
        <v>11</v>
      </c>
      <c r="G189" s="1" t="s">
        <v>12</v>
      </c>
      <c r="H189" t="s">
        <v>15</v>
      </c>
      <c r="I189" t="s">
        <v>16</v>
      </c>
      <c r="J189" t="s">
        <v>17</v>
      </c>
    </row>
    <row r="190" spans="1:10" ht="45">
      <c r="A190" t="str">
        <f t="shared" si="5"/>
        <v>2015-09-03</v>
      </c>
      <c r="B190" t="str">
        <f>"1530"</f>
        <v>1530</v>
      </c>
      <c r="C190" t="s">
        <v>23</v>
      </c>
      <c r="E190" t="s">
        <v>11</v>
      </c>
      <c r="G190" s="1" t="s">
        <v>24</v>
      </c>
      <c r="H190" t="s">
        <v>15</v>
      </c>
      <c r="I190" t="s">
        <v>14</v>
      </c>
      <c r="J190" t="s">
        <v>35</v>
      </c>
    </row>
    <row r="191" spans="1:10" ht="30">
      <c r="A191" t="str">
        <f t="shared" si="5"/>
        <v>2015-09-03</v>
      </c>
      <c r="B191" t="str">
        <f>"1600"</f>
        <v>1600</v>
      </c>
      <c r="C191" t="s">
        <v>18</v>
      </c>
      <c r="D191" t="s">
        <v>277</v>
      </c>
      <c r="E191" t="s">
        <v>11</v>
      </c>
      <c r="G191" s="1" t="s">
        <v>276</v>
      </c>
      <c r="H191" t="s">
        <v>15</v>
      </c>
      <c r="I191" t="s">
        <v>21</v>
      </c>
      <c r="J191" t="s">
        <v>22</v>
      </c>
    </row>
    <row r="192" spans="1:10" ht="30">
      <c r="A192" t="str">
        <f t="shared" si="5"/>
        <v>2015-09-03</v>
      </c>
      <c r="B192" t="str">
        <f>"1630"</f>
        <v>1630</v>
      </c>
      <c r="C192" t="s">
        <v>123</v>
      </c>
      <c r="D192" t="s">
        <v>280</v>
      </c>
      <c r="E192" t="s">
        <v>11</v>
      </c>
      <c r="G192" s="1" t="s">
        <v>279</v>
      </c>
      <c r="H192" t="s">
        <v>15</v>
      </c>
      <c r="I192" t="s">
        <v>21</v>
      </c>
      <c r="J192" t="s">
        <v>17</v>
      </c>
    </row>
    <row r="193" spans="1:10" ht="45">
      <c r="A193" t="str">
        <f t="shared" si="5"/>
        <v>2015-09-03</v>
      </c>
      <c r="B193" t="str">
        <f>"1700"</f>
        <v>1700</v>
      </c>
      <c r="C193" t="s">
        <v>30</v>
      </c>
      <c r="E193" t="s">
        <v>11</v>
      </c>
      <c r="G193" s="1" t="s">
        <v>31</v>
      </c>
      <c r="H193" t="s">
        <v>15</v>
      </c>
      <c r="I193" t="s">
        <v>21</v>
      </c>
      <c r="J193" t="s">
        <v>17</v>
      </c>
    </row>
    <row r="194" spans="1:10" ht="45">
      <c r="A194" t="str">
        <f t="shared" si="5"/>
        <v>2015-09-03</v>
      </c>
      <c r="B194" t="str">
        <f>"1730"</f>
        <v>1730</v>
      </c>
      <c r="C194" t="s">
        <v>129</v>
      </c>
      <c r="E194" t="s">
        <v>40</v>
      </c>
      <c r="G194" s="1" t="s">
        <v>41</v>
      </c>
      <c r="I194" t="s">
        <v>21</v>
      </c>
      <c r="J194" t="s">
        <v>35</v>
      </c>
    </row>
    <row r="195" spans="1:10" ht="45">
      <c r="A195" t="str">
        <f t="shared" si="5"/>
        <v>2015-09-03</v>
      </c>
      <c r="B195" t="str">
        <f>"1800"</f>
        <v>1800</v>
      </c>
      <c r="C195" t="s">
        <v>284</v>
      </c>
      <c r="D195" t="s">
        <v>286</v>
      </c>
      <c r="E195" t="s">
        <v>11</v>
      </c>
      <c r="G195" s="1" t="s">
        <v>285</v>
      </c>
      <c r="H195" t="s">
        <v>287</v>
      </c>
      <c r="I195" t="s">
        <v>21</v>
      </c>
      <c r="J195" t="s">
        <v>118</v>
      </c>
    </row>
    <row r="196" spans="1:10" ht="30">
      <c r="A196" t="str">
        <f t="shared" si="5"/>
        <v>2015-09-03</v>
      </c>
      <c r="B196" t="str">
        <f>"1830"</f>
        <v>1830</v>
      </c>
      <c r="C196" t="s">
        <v>177</v>
      </c>
      <c r="D196" t="s">
        <v>289</v>
      </c>
      <c r="E196" t="s">
        <v>11</v>
      </c>
      <c r="G196" s="1" t="s">
        <v>288</v>
      </c>
      <c r="I196" t="s">
        <v>21</v>
      </c>
      <c r="J196" t="s">
        <v>68</v>
      </c>
    </row>
    <row r="197" spans="1:10" ht="30">
      <c r="A197" t="str">
        <f t="shared" si="5"/>
        <v>2015-09-03</v>
      </c>
      <c r="B197" t="str">
        <f>"1845"</f>
        <v>1845</v>
      </c>
      <c r="C197" t="s">
        <v>177</v>
      </c>
      <c r="D197" t="s">
        <v>291</v>
      </c>
      <c r="E197" t="s">
        <v>11</v>
      </c>
      <c r="G197" s="1" t="s">
        <v>290</v>
      </c>
      <c r="I197" t="s">
        <v>21</v>
      </c>
      <c r="J197" t="s">
        <v>34</v>
      </c>
    </row>
    <row r="198" spans="1:10" ht="45">
      <c r="A198" t="str">
        <f t="shared" si="5"/>
        <v>2015-09-03</v>
      </c>
      <c r="B198" t="str">
        <f>"1900"</f>
        <v>1900</v>
      </c>
      <c r="C198" t="s">
        <v>129</v>
      </c>
      <c r="E198" t="s">
        <v>40</v>
      </c>
      <c r="G198" s="1" t="s">
        <v>41</v>
      </c>
      <c r="I198" t="s">
        <v>21</v>
      </c>
      <c r="J198" t="s">
        <v>35</v>
      </c>
    </row>
    <row r="199" spans="1:10" ht="45">
      <c r="A199" t="str">
        <f t="shared" si="5"/>
        <v>2015-09-03</v>
      </c>
      <c r="B199" t="str">
        <f>"1930"</f>
        <v>1930</v>
      </c>
      <c r="C199" t="s">
        <v>292</v>
      </c>
      <c r="E199" t="s">
        <v>40</v>
      </c>
      <c r="G199" s="1" t="s">
        <v>293</v>
      </c>
      <c r="I199" t="s">
        <v>21</v>
      </c>
      <c r="J199" t="s">
        <v>294</v>
      </c>
    </row>
    <row r="200" spans="1:10" ht="45">
      <c r="A200" t="str">
        <f t="shared" si="5"/>
        <v>2015-09-03</v>
      </c>
      <c r="B200" t="str">
        <f>"2100"</f>
        <v>2100</v>
      </c>
      <c r="C200" t="s">
        <v>295</v>
      </c>
      <c r="D200" t="s">
        <v>297</v>
      </c>
      <c r="E200" t="s">
        <v>109</v>
      </c>
      <c r="F200" t="s">
        <v>153</v>
      </c>
      <c r="G200" s="1" t="s">
        <v>296</v>
      </c>
      <c r="H200" t="s">
        <v>80</v>
      </c>
      <c r="I200" t="s">
        <v>14</v>
      </c>
      <c r="J200" t="s">
        <v>22</v>
      </c>
    </row>
    <row r="201" spans="1:10" ht="45">
      <c r="A201" t="str">
        <f t="shared" si="5"/>
        <v>2015-09-03</v>
      </c>
      <c r="B201" t="str">
        <f>"2130"</f>
        <v>2130</v>
      </c>
      <c r="C201" t="s">
        <v>298</v>
      </c>
      <c r="D201" t="s">
        <v>300</v>
      </c>
      <c r="E201" t="s">
        <v>86</v>
      </c>
      <c r="F201" t="s">
        <v>265</v>
      </c>
      <c r="G201" s="1" t="s">
        <v>299</v>
      </c>
      <c r="H201" t="s">
        <v>80</v>
      </c>
      <c r="I201" t="s">
        <v>71</v>
      </c>
      <c r="J201" t="s">
        <v>35</v>
      </c>
    </row>
    <row r="202" spans="1:10" ht="45">
      <c r="A202" t="str">
        <f t="shared" si="5"/>
        <v>2015-09-03</v>
      </c>
      <c r="B202" t="str">
        <f>"2200"</f>
        <v>2200</v>
      </c>
      <c r="C202" t="s">
        <v>301</v>
      </c>
      <c r="E202" t="s">
        <v>43</v>
      </c>
      <c r="G202" s="1" t="s">
        <v>302</v>
      </c>
      <c r="H202" t="s">
        <v>15</v>
      </c>
      <c r="I202" t="s">
        <v>14</v>
      </c>
      <c r="J202" t="s">
        <v>303</v>
      </c>
    </row>
    <row r="203" spans="1:10" ht="30">
      <c r="A203" t="str">
        <f t="shared" si="5"/>
        <v>2015-09-03</v>
      </c>
      <c r="B203" t="str">
        <f>"2230"</f>
        <v>2230</v>
      </c>
      <c r="C203" t="s">
        <v>304</v>
      </c>
      <c r="D203" t="s">
        <v>307</v>
      </c>
      <c r="E203" t="s">
        <v>109</v>
      </c>
      <c r="F203" t="s">
        <v>305</v>
      </c>
      <c r="G203" s="1" t="s">
        <v>306</v>
      </c>
      <c r="H203" t="s">
        <v>80</v>
      </c>
      <c r="I203" t="s">
        <v>71</v>
      </c>
      <c r="J203" t="s">
        <v>118</v>
      </c>
    </row>
    <row r="204" spans="1:10" ht="45">
      <c r="A204" t="str">
        <f t="shared" si="5"/>
        <v>2015-09-03</v>
      </c>
      <c r="B204" t="str">
        <f>"2300"</f>
        <v>2300</v>
      </c>
      <c r="C204" t="s">
        <v>129</v>
      </c>
      <c r="E204" t="s">
        <v>40</v>
      </c>
      <c r="G204" s="1" t="s">
        <v>41</v>
      </c>
      <c r="I204" t="s">
        <v>21</v>
      </c>
      <c r="J204" t="s">
        <v>35</v>
      </c>
    </row>
    <row r="205" spans="1:10" ht="30">
      <c r="A205" t="str">
        <f t="shared" si="5"/>
        <v>2015-09-03</v>
      </c>
      <c r="B205" t="str">
        <f>"2330"</f>
        <v>2330</v>
      </c>
      <c r="C205" t="s">
        <v>177</v>
      </c>
      <c r="D205" t="s">
        <v>289</v>
      </c>
      <c r="E205" t="s">
        <v>11</v>
      </c>
      <c r="G205" s="1" t="s">
        <v>288</v>
      </c>
      <c r="I205" t="s">
        <v>21</v>
      </c>
      <c r="J205" t="s">
        <v>68</v>
      </c>
    </row>
    <row r="206" spans="1:10" ht="30">
      <c r="A206" t="str">
        <f t="shared" si="5"/>
        <v>2015-09-03</v>
      </c>
      <c r="B206" t="str">
        <f>"2345"</f>
        <v>2345</v>
      </c>
      <c r="C206" t="s">
        <v>177</v>
      </c>
      <c r="D206" t="s">
        <v>291</v>
      </c>
      <c r="E206" t="s">
        <v>11</v>
      </c>
      <c r="G206" s="1" t="s">
        <v>290</v>
      </c>
      <c r="I206" t="s">
        <v>21</v>
      </c>
      <c r="J206" t="s">
        <v>34</v>
      </c>
    </row>
    <row r="207" spans="1:10" ht="45">
      <c r="A207" t="str">
        <f aca="true" t="shared" si="6" ref="A207:A244">"2015-09-04"</f>
        <v>2015-09-04</v>
      </c>
      <c r="B207" t="str">
        <f>"0000"</f>
        <v>0000</v>
      </c>
      <c r="C207" t="s">
        <v>298</v>
      </c>
      <c r="D207" t="s">
        <v>300</v>
      </c>
      <c r="E207" t="s">
        <v>86</v>
      </c>
      <c r="F207" t="s">
        <v>265</v>
      </c>
      <c r="G207" s="1" t="s">
        <v>299</v>
      </c>
      <c r="H207" t="s">
        <v>80</v>
      </c>
      <c r="I207" t="s">
        <v>71</v>
      </c>
      <c r="J207" t="s">
        <v>35</v>
      </c>
    </row>
    <row r="208" spans="1:10" ht="45">
      <c r="A208" t="str">
        <f t="shared" si="6"/>
        <v>2015-09-04</v>
      </c>
      <c r="B208" t="str">
        <f>"0030"</f>
        <v>0030</v>
      </c>
      <c r="C208" t="s">
        <v>295</v>
      </c>
      <c r="D208" t="s">
        <v>297</v>
      </c>
      <c r="E208" t="s">
        <v>109</v>
      </c>
      <c r="F208" t="s">
        <v>153</v>
      </c>
      <c r="G208" s="1" t="s">
        <v>296</v>
      </c>
      <c r="H208" t="s">
        <v>80</v>
      </c>
      <c r="I208" t="s">
        <v>14</v>
      </c>
      <c r="J208" t="s">
        <v>22</v>
      </c>
    </row>
    <row r="209" spans="1:10" ht="45">
      <c r="A209" t="str">
        <f t="shared" si="6"/>
        <v>2015-09-04</v>
      </c>
      <c r="B209" t="str">
        <f>"0100"</f>
        <v>0100</v>
      </c>
      <c r="C209" t="s">
        <v>308</v>
      </c>
      <c r="E209" t="s">
        <v>43</v>
      </c>
      <c r="F209" t="s">
        <v>248</v>
      </c>
      <c r="G209" s="1" t="s">
        <v>309</v>
      </c>
      <c r="I209" t="s">
        <v>14</v>
      </c>
      <c r="J209" t="s">
        <v>256</v>
      </c>
    </row>
    <row r="210" spans="1:10" ht="30">
      <c r="A210" t="str">
        <f t="shared" si="6"/>
        <v>2015-09-04</v>
      </c>
      <c r="B210" t="str">
        <f>"0200"</f>
        <v>0200</v>
      </c>
      <c r="C210" t="s">
        <v>310</v>
      </c>
      <c r="E210" t="s">
        <v>43</v>
      </c>
      <c r="G210" s="1" t="s">
        <v>273</v>
      </c>
      <c r="I210" t="s">
        <v>21</v>
      </c>
      <c r="J210" t="s">
        <v>311</v>
      </c>
    </row>
    <row r="211" spans="1:10" ht="45">
      <c r="A211" t="str">
        <f t="shared" si="6"/>
        <v>2015-09-04</v>
      </c>
      <c r="B211" t="str">
        <f>"0300"</f>
        <v>0300</v>
      </c>
      <c r="C211" t="s">
        <v>312</v>
      </c>
      <c r="D211" t="s">
        <v>314</v>
      </c>
      <c r="E211" t="s">
        <v>43</v>
      </c>
      <c r="G211" s="1" t="s">
        <v>313</v>
      </c>
      <c r="I211" t="s">
        <v>21</v>
      </c>
      <c r="J211" t="s">
        <v>96</v>
      </c>
    </row>
    <row r="212" spans="1:10" ht="15">
      <c r="A212" t="str">
        <f t="shared" si="6"/>
        <v>2015-09-04</v>
      </c>
      <c r="B212" t="str">
        <f>"0400"</f>
        <v>0400</v>
      </c>
      <c r="C212" t="s">
        <v>315</v>
      </c>
      <c r="D212" t="s">
        <v>317</v>
      </c>
      <c r="E212" t="s">
        <v>40</v>
      </c>
      <c r="G212" s="1" t="s">
        <v>316</v>
      </c>
      <c r="I212" t="s">
        <v>21</v>
      </c>
      <c r="J212" t="s">
        <v>318</v>
      </c>
    </row>
    <row r="213" spans="1:10" ht="45">
      <c r="A213" t="str">
        <f t="shared" si="6"/>
        <v>2015-09-04</v>
      </c>
      <c r="B213" t="str">
        <f>"0500"</f>
        <v>0500</v>
      </c>
      <c r="C213" t="s">
        <v>308</v>
      </c>
      <c r="E213" t="s">
        <v>43</v>
      </c>
      <c r="F213" t="s">
        <v>65</v>
      </c>
      <c r="G213" s="1" t="s">
        <v>319</v>
      </c>
      <c r="I213" t="s">
        <v>21</v>
      </c>
      <c r="J213" t="s">
        <v>162</v>
      </c>
    </row>
    <row r="214" spans="1:10" ht="45">
      <c r="A214" t="str">
        <f t="shared" si="6"/>
        <v>2015-09-04</v>
      </c>
      <c r="B214" t="str">
        <f>"0600"</f>
        <v>0600</v>
      </c>
      <c r="C214" t="s">
        <v>10</v>
      </c>
      <c r="D214" t="s">
        <v>320</v>
      </c>
      <c r="E214" t="s">
        <v>11</v>
      </c>
      <c r="G214" s="1" t="s">
        <v>12</v>
      </c>
      <c r="H214" t="s">
        <v>15</v>
      </c>
      <c r="I214" t="s">
        <v>16</v>
      </c>
      <c r="J214" t="s">
        <v>17</v>
      </c>
    </row>
    <row r="215" spans="1:10" ht="45">
      <c r="A215" t="str">
        <f t="shared" si="6"/>
        <v>2015-09-04</v>
      </c>
      <c r="B215" t="str">
        <f>"0630"</f>
        <v>0630</v>
      </c>
      <c r="C215" t="s">
        <v>25</v>
      </c>
      <c r="E215" t="s">
        <v>11</v>
      </c>
      <c r="G215" s="1" t="s">
        <v>26</v>
      </c>
      <c r="H215" t="s">
        <v>15</v>
      </c>
      <c r="I215" t="s">
        <v>16</v>
      </c>
      <c r="J215" t="s">
        <v>27</v>
      </c>
    </row>
    <row r="216" spans="1:10" ht="45">
      <c r="A216" t="str">
        <f t="shared" si="6"/>
        <v>2015-09-04</v>
      </c>
      <c r="B216" t="str">
        <f>"0700"</f>
        <v>0700</v>
      </c>
      <c r="C216" t="s">
        <v>23</v>
      </c>
      <c r="E216" t="s">
        <v>11</v>
      </c>
      <c r="G216" s="1" t="s">
        <v>24</v>
      </c>
      <c r="H216" t="s">
        <v>15</v>
      </c>
      <c r="I216" t="s">
        <v>14</v>
      </c>
      <c r="J216" t="s">
        <v>17</v>
      </c>
    </row>
    <row r="217" spans="1:10" ht="45">
      <c r="A217" t="str">
        <f t="shared" si="6"/>
        <v>2015-09-04</v>
      </c>
      <c r="B217" t="str">
        <f>"0730"</f>
        <v>0730</v>
      </c>
      <c r="C217" t="s">
        <v>18</v>
      </c>
      <c r="D217" t="s">
        <v>322</v>
      </c>
      <c r="E217" t="s">
        <v>11</v>
      </c>
      <c r="G217" s="1" t="s">
        <v>321</v>
      </c>
      <c r="H217" t="s">
        <v>15</v>
      </c>
      <c r="I217" t="s">
        <v>21</v>
      </c>
      <c r="J217" t="s">
        <v>22</v>
      </c>
    </row>
    <row r="218" spans="1:10" ht="45">
      <c r="A218" t="str">
        <f t="shared" si="6"/>
        <v>2015-09-04</v>
      </c>
      <c r="B218" t="str">
        <f>"0800"</f>
        <v>0800</v>
      </c>
      <c r="C218" t="s">
        <v>121</v>
      </c>
      <c r="E218" t="s">
        <v>11</v>
      </c>
      <c r="G218" s="1" t="s">
        <v>323</v>
      </c>
      <c r="I218" t="s">
        <v>21</v>
      </c>
      <c r="J218" t="s">
        <v>22</v>
      </c>
    </row>
    <row r="219" spans="1:10" ht="30">
      <c r="A219" t="str">
        <f t="shared" si="6"/>
        <v>2015-09-04</v>
      </c>
      <c r="B219" t="str">
        <f>"0830"</f>
        <v>0830</v>
      </c>
      <c r="C219" t="s">
        <v>123</v>
      </c>
      <c r="D219" t="s">
        <v>325</v>
      </c>
      <c r="E219" t="s">
        <v>11</v>
      </c>
      <c r="G219" s="1" t="s">
        <v>324</v>
      </c>
      <c r="H219" t="s">
        <v>15</v>
      </c>
      <c r="I219" t="s">
        <v>21</v>
      </c>
      <c r="J219" t="s">
        <v>27</v>
      </c>
    </row>
    <row r="220" spans="1:10" ht="45">
      <c r="A220" t="str">
        <f t="shared" si="6"/>
        <v>2015-09-04</v>
      </c>
      <c r="B220" t="str">
        <f>"0900"</f>
        <v>0900</v>
      </c>
      <c r="C220" t="s">
        <v>23</v>
      </c>
      <c r="E220" t="s">
        <v>11</v>
      </c>
      <c r="G220" s="1" t="s">
        <v>24</v>
      </c>
      <c r="H220" t="s">
        <v>15</v>
      </c>
      <c r="I220" t="s">
        <v>21</v>
      </c>
      <c r="J220" t="s">
        <v>17</v>
      </c>
    </row>
    <row r="221" spans="1:10" ht="45">
      <c r="A221" t="str">
        <f t="shared" si="6"/>
        <v>2015-09-04</v>
      </c>
      <c r="B221" t="str">
        <f>"0930"</f>
        <v>0930</v>
      </c>
      <c r="C221" t="s">
        <v>10</v>
      </c>
      <c r="D221" t="s">
        <v>326</v>
      </c>
      <c r="E221" t="s">
        <v>11</v>
      </c>
      <c r="G221" s="1" t="s">
        <v>12</v>
      </c>
      <c r="H221" t="s">
        <v>15</v>
      </c>
      <c r="I221" t="s">
        <v>16</v>
      </c>
      <c r="J221" t="s">
        <v>17</v>
      </c>
    </row>
    <row r="222" spans="1:10" ht="45">
      <c r="A222" t="str">
        <f t="shared" si="6"/>
        <v>2015-09-04</v>
      </c>
      <c r="B222" t="str">
        <f>"1000"</f>
        <v>1000</v>
      </c>
      <c r="C222" t="s">
        <v>284</v>
      </c>
      <c r="D222" t="s">
        <v>286</v>
      </c>
      <c r="E222" t="s">
        <v>11</v>
      </c>
      <c r="G222" s="1" t="s">
        <v>285</v>
      </c>
      <c r="H222" t="s">
        <v>287</v>
      </c>
      <c r="I222" t="s">
        <v>21</v>
      </c>
      <c r="J222" t="s">
        <v>118</v>
      </c>
    </row>
    <row r="223" spans="1:10" ht="30">
      <c r="A223" t="str">
        <f t="shared" si="6"/>
        <v>2015-09-04</v>
      </c>
      <c r="B223" t="str">
        <f>"1030"</f>
        <v>1030</v>
      </c>
      <c r="C223" t="s">
        <v>177</v>
      </c>
      <c r="D223" t="s">
        <v>289</v>
      </c>
      <c r="E223" t="s">
        <v>11</v>
      </c>
      <c r="G223" s="1" t="s">
        <v>288</v>
      </c>
      <c r="I223" t="s">
        <v>21</v>
      </c>
      <c r="J223" t="s">
        <v>68</v>
      </c>
    </row>
    <row r="224" spans="1:10" ht="30">
      <c r="A224" t="str">
        <f t="shared" si="6"/>
        <v>2015-09-04</v>
      </c>
      <c r="B224" t="str">
        <f>"1045"</f>
        <v>1045</v>
      </c>
      <c r="C224" t="s">
        <v>177</v>
      </c>
      <c r="D224" t="s">
        <v>291</v>
      </c>
      <c r="E224" t="s">
        <v>11</v>
      </c>
      <c r="G224" s="1" t="s">
        <v>290</v>
      </c>
      <c r="I224" t="s">
        <v>21</v>
      </c>
      <c r="J224" t="s">
        <v>34</v>
      </c>
    </row>
    <row r="225" spans="1:10" ht="45">
      <c r="A225" t="str">
        <f t="shared" si="6"/>
        <v>2015-09-04</v>
      </c>
      <c r="B225" t="str">
        <f>"1100"</f>
        <v>1100</v>
      </c>
      <c r="C225" t="s">
        <v>292</v>
      </c>
      <c r="E225" t="s">
        <v>40</v>
      </c>
      <c r="G225" s="1" t="s">
        <v>293</v>
      </c>
      <c r="I225" t="s">
        <v>21</v>
      </c>
      <c r="J225" t="s">
        <v>294</v>
      </c>
    </row>
    <row r="226" spans="1:10" ht="45">
      <c r="A226" t="str">
        <f t="shared" si="6"/>
        <v>2015-09-04</v>
      </c>
      <c r="B226" t="str">
        <f>"1230"</f>
        <v>1230</v>
      </c>
      <c r="C226" t="s">
        <v>312</v>
      </c>
      <c r="D226" t="s">
        <v>314</v>
      </c>
      <c r="E226" t="s">
        <v>43</v>
      </c>
      <c r="G226" s="1" t="s">
        <v>313</v>
      </c>
      <c r="I226" t="s">
        <v>21</v>
      </c>
      <c r="J226" t="s">
        <v>96</v>
      </c>
    </row>
    <row r="227" spans="1:10" ht="45">
      <c r="A227" t="str">
        <f t="shared" si="6"/>
        <v>2015-09-04</v>
      </c>
      <c r="B227" t="str">
        <f>"1330"</f>
        <v>1330</v>
      </c>
      <c r="C227" t="s">
        <v>327</v>
      </c>
      <c r="E227" t="s">
        <v>11</v>
      </c>
      <c r="G227" s="1" t="s">
        <v>328</v>
      </c>
      <c r="I227" t="s">
        <v>21</v>
      </c>
      <c r="J227" t="s">
        <v>318</v>
      </c>
    </row>
    <row r="228" spans="1:10" ht="45">
      <c r="A228" t="str">
        <f t="shared" si="6"/>
        <v>2015-09-04</v>
      </c>
      <c r="B228" t="str">
        <f>"1430"</f>
        <v>1430</v>
      </c>
      <c r="C228" t="s">
        <v>121</v>
      </c>
      <c r="E228" t="s">
        <v>11</v>
      </c>
      <c r="G228" s="1" t="s">
        <v>323</v>
      </c>
      <c r="I228" t="s">
        <v>21</v>
      </c>
      <c r="J228" t="s">
        <v>22</v>
      </c>
    </row>
    <row r="229" spans="1:10" ht="45">
      <c r="A229" t="str">
        <f t="shared" si="6"/>
        <v>2015-09-04</v>
      </c>
      <c r="B229" t="str">
        <f>"1500"</f>
        <v>1500</v>
      </c>
      <c r="C229" t="s">
        <v>10</v>
      </c>
      <c r="D229" t="s">
        <v>326</v>
      </c>
      <c r="E229" t="s">
        <v>11</v>
      </c>
      <c r="G229" s="1" t="s">
        <v>12</v>
      </c>
      <c r="H229" t="s">
        <v>15</v>
      </c>
      <c r="I229" t="s">
        <v>16</v>
      </c>
      <c r="J229" t="s">
        <v>17</v>
      </c>
    </row>
    <row r="230" spans="1:10" ht="45">
      <c r="A230" t="str">
        <f t="shared" si="6"/>
        <v>2015-09-04</v>
      </c>
      <c r="B230" t="str">
        <f>"1530"</f>
        <v>1530</v>
      </c>
      <c r="C230" t="s">
        <v>23</v>
      </c>
      <c r="E230" t="s">
        <v>11</v>
      </c>
      <c r="G230" s="1" t="s">
        <v>24</v>
      </c>
      <c r="H230" t="s">
        <v>15</v>
      </c>
      <c r="I230" t="s">
        <v>14</v>
      </c>
      <c r="J230" t="s">
        <v>17</v>
      </c>
    </row>
    <row r="231" spans="1:10" ht="45">
      <c r="A231" t="str">
        <f t="shared" si="6"/>
        <v>2015-09-04</v>
      </c>
      <c r="B231" t="str">
        <f>"1600"</f>
        <v>1600</v>
      </c>
      <c r="C231" t="s">
        <v>18</v>
      </c>
      <c r="D231" t="s">
        <v>322</v>
      </c>
      <c r="E231" t="s">
        <v>11</v>
      </c>
      <c r="G231" s="1" t="s">
        <v>321</v>
      </c>
      <c r="H231" t="s">
        <v>15</v>
      </c>
      <c r="I231" t="s">
        <v>21</v>
      </c>
      <c r="J231" t="s">
        <v>22</v>
      </c>
    </row>
    <row r="232" spans="1:10" ht="30">
      <c r="A232" t="str">
        <f t="shared" si="6"/>
        <v>2015-09-04</v>
      </c>
      <c r="B232" t="str">
        <f>"1630"</f>
        <v>1630</v>
      </c>
      <c r="C232" t="s">
        <v>123</v>
      </c>
      <c r="D232" t="s">
        <v>325</v>
      </c>
      <c r="E232" t="s">
        <v>11</v>
      </c>
      <c r="G232" s="1" t="s">
        <v>324</v>
      </c>
      <c r="H232" t="s">
        <v>15</v>
      </c>
      <c r="I232" t="s">
        <v>21</v>
      </c>
      <c r="J232" t="s">
        <v>27</v>
      </c>
    </row>
    <row r="233" spans="1:10" ht="45">
      <c r="A233" t="str">
        <f t="shared" si="6"/>
        <v>2015-09-04</v>
      </c>
      <c r="B233" t="str">
        <f>"1700"</f>
        <v>1700</v>
      </c>
      <c r="C233" t="s">
        <v>30</v>
      </c>
      <c r="E233" t="s">
        <v>11</v>
      </c>
      <c r="G233" s="1" t="s">
        <v>31</v>
      </c>
      <c r="H233" t="s">
        <v>15</v>
      </c>
      <c r="I233" t="s">
        <v>21</v>
      </c>
      <c r="J233" t="s">
        <v>27</v>
      </c>
    </row>
    <row r="234" spans="1:10" ht="45">
      <c r="A234" t="str">
        <f t="shared" si="6"/>
        <v>2015-09-04</v>
      </c>
      <c r="B234" t="str">
        <f>"1730"</f>
        <v>1730</v>
      </c>
      <c r="C234" t="s">
        <v>39</v>
      </c>
      <c r="E234" t="s">
        <v>40</v>
      </c>
      <c r="G234" s="1" t="s">
        <v>41</v>
      </c>
      <c r="H234" t="s">
        <v>15</v>
      </c>
      <c r="I234" t="s">
        <v>21</v>
      </c>
      <c r="J234" t="s">
        <v>35</v>
      </c>
    </row>
    <row r="235" spans="1:10" ht="45">
      <c r="A235" t="str">
        <f t="shared" si="6"/>
        <v>2015-09-04</v>
      </c>
      <c r="B235" t="str">
        <f>"1800"</f>
        <v>1800</v>
      </c>
      <c r="C235" t="s">
        <v>329</v>
      </c>
      <c r="D235" t="s">
        <v>330</v>
      </c>
      <c r="E235" t="s">
        <v>11</v>
      </c>
      <c r="G235" s="1" t="s">
        <v>285</v>
      </c>
      <c r="H235" t="s">
        <v>287</v>
      </c>
      <c r="I235" t="s">
        <v>21</v>
      </c>
      <c r="J235" t="s">
        <v>118</v>
      </c>
    </row>
    <row r="236" spans="1:10" ht="45">
      <c r="A236" t="str">
        <f t="shared" si="6"/>
        <v>2015-09-04</v>
      </c>
      <c r="B236" t="str">
        <f>"1830"</f>
        <v>1830</v>
      </c>
      <c r="C236" t="s">
        <v>331</v>
      </c>
      <c r="E236" t="s">
        <v>43</v>
      </c>
      <c r="G236" s="1" t="s">
        <v>332</v>
      </c>
      <c r="H236" t="s">
        <v>15</v>
      </c>
      <c r="I236" t="s">
        <v>21</v>
      </c>
      <c r="J236" t="s">
        <v>22</v>
      </c>
    </row>
    <row r="237" spans="1:10" ht="45">
      <c r="A237" t="str">
        <f t="shared" si="6"/>
        <v>2015-09-04</v>
      </c>
      <c r="B237" t="str">
        <f>"1900"</f>
        <v>1900</v>
      </c>
      <c r="C237" t="s">
        <v>39</v>
      </c>
      <c r="E237" t="s">
        <v>40</v>
      </c>
      <c r="G237" s="1" t="s">
        <v>41</v>
      </c>
      <c r="H237" t="s">
        <v>15</v>
      </c>
      <c r="I237" t="s">
        <v>21</v>
      </c>
      <c r="J237" t="s">
        <v>35</v>
      </c>
    </row>
    <row r="238" spans="1:10" ht="45">
      <c r="A238" t="str">
        <f t="shared" si="6"/>
        <v>2015-09-04</v>
      </c>
      <c r="B238" t="str">
        <f>"1930"</f>
        <v>1930</v>
      </c>
      <c r="C238" t="s">
        <v>112</v>
      </c>
      <c r="D238" t="s">
        <v>334</v>
      </c>
      <c r="E238" t="s">
        <v>11</v>
      </c>
      <c r="G238" s="1" t="s">
        <v>333</v>
      </c>
      <c r="I238" t="s">
        <v>14</v>
      </c>
      <c r="J238" t="s">
        <v>27</v>
      </c>
    </row>
    <row r="239" spans="1:10" ht="45">
      <c r="A239" t="str">
        <f t="shared" si="6"/>
        <v>2015-09-04</v>
      </c>
      <c r="B239" t="str">
        <f>"2000"</f>
        <v>2000</v>
      </c>
      <c r="C239" t="s">
        <v>335</v>
      </c>
      <c r="D239" t="s">
        <v>337</v>
      </c>
      <c r="E239" t="s">
        <v>11</v>
      </c>
      <c r="G239" s="1" t="s">
        <v>336</v>
      </c>
      <c r="I239" t="s">
        <v>21</v>
      </c>
      <c r="J239" t="s">
        <v>22</v>
      </c>
    </row>
    <row r="240" spans="1:10" ht="45">
      <c r="A240" t="str">
        <f t="shared" si="6"/>
        <v>2015-09-04</v>
      </c>
      <c r="B240" t="str">
        <f>"2030"</f>
        <v>2030</v>
      </c>
      <c r="C240" t="s">
        <v>338</v>
      </c>
      <c r="D240" t="s">
        <v>340</v>
      </c>
      <c r="E240" t="s">
        <v>43</v>
      </c>
      <c r="G240" s="1" t="s">
        <v>339</v>
      </c>
      <c r="H240" t="s">
        <v>15</v>
      </c>
      <c r="I240" t="s">
        <v>21</v>
      </c>
      <c r="J240" t="s">
        <v>22</v>
      </c>
    </row>
    <row r="241" spans="1:10" ht="45">
      <c r="A241" t="str">
        <f t="shared" si="6"/>
        <v>2015-09-04</v>
      </c>
      <c r="B241" t="str">
        <f>"2100"</f>
        <v>2100</v>
      </c>
      <c r="C241" t="s">
        <v>341</v>
      </c>
      <c r="D241" t="s">
        <v>343</v>
      </c>
      <c r="E241" t="s">
        <v>109</v>
      </c>
      <c r="F241" t="s">
        <v>305</v>
      </c>
      <c r="G241" s="1" t="s">
        <v>342</v>
      </c>
      <c r="H241" t="s">
        <v>15</v>
      </c>
      <c r="I241" t="s">
        <v>71</v>
      </c>
      <c r="J241" t="s">
        <v>63</v>
      </c>
    </row>
    <row r="242" spans="1:10" ht="45">
      <c r="A242" t="str">
        <f t="shared" si="6"/>
        <v>2015-09-04</v>
      </c>
      <c r="B242" t="str">
        <f>"2200"</f>
        <v>2200</v>
      </c>
      <c r="C242" t="s">
        <v>261</v>
      </c>
      <c r="D242" t="s">
        <v>263</v>
      </c>
      <c r="E242" t="s">
        <v>43</v>
      </c>
      <c r="F242" t="s">
        <v>65</v>
      </c>
      <c r="G242" s="1" t="s">
        <v>262</v>
      </c>
      <c r="H242" t="s">
        <v>15</v>
      </c>
      <c r="I242" t="s">
        <v>83</v>
      </c>
      <c r="J242" t="s">
        <v>264</v>
      </c>
    </row>
    <row r="243" spans="1:10" ht="45">
      <c r="A243" t="str">
        <f t="shared" si="6"/>
        <v>2015-09-04</v>
      </c>
      <c r="B243" t="str">
        <f>"2300"</f>
        <v>2300</v>
      </c>
      <c r="C243" t="s">
        <v>39</v>
      </c>
      <c r="E243" t="s">
        <v>40</v>
      </c>
      <c r="G243" s="1" t="s">
        <v>41</v>
      </c>
      <c r="H243" t="s">
        <v>15</v>
      </c>
      <c r="I243" t="s">
        <v>21</v>
      </c>
      <c r="J243" t="s">
        <v>35</v>
      </c>
    </row>
    <row r="244" spans="1:10" ht="30">
      <c r="A244" t="str">
        <f t="shared" si="6"/>
        <v>2015-09-04</v>
      </c>
      <c r="B244" t="str">
        <f>"2330"</f>
        <v>2330</v>
      </c>
      <c r="C244" t="s">
        <v>338</v>
      </c>
      <c r="D244" t="s">
        <v>345</v>
      </c>
      <c r="E244" t="s">
        <v>11</v>
      </c>
      <c r="G244" s="1" t="s">
        <v>344</v>
      </c>
      <c r="H244" t="s">
        <v>15</v>
      </c>
      <c r="I244" t="s">
        <v>21</v>
      </c>
      <c r="J244" t="s">
        <v>50</v>
      </c>
    </row>
    <row r="245" spans="1:10" ht="45">
      <c r="A245" t="str">
        <f aca="true" t="shared" si="7" ref="A245:A284">"2015-09-05"</f>
        <v>2015-09-05</v>
      </c>
      <c r="B245" t="str">
        <f>"0000"</f>
        <v>0000</v>
      </c>
      <c r="C245" t="s">
        <v>159</v>
      </c>
      <c r="D245" t="s">
        <v>347</v>
      </c>
      <c r="E245" t="s">
        <v>43</v>
      </c>
      <c r="G245" s="1" t="s">
        <v>346</v>
      </c>
      <c r="I245" t="s">
        <v>21</v>
      </c>
      <c r="J245" t="s">
        <v>45</v>
      </c>
    </row>
    <row r="246" spans="1:10" ht="30">
      <c r="A246" t="str">
        <f t="shared" si="7"/>
        <v>2015-09-05</v>
      </c>
      <c r="B246" t="str">
        <f>"0100"</f>
        <v>0100</v>
      </c>
      <c r="C246" t="s">
        <v>61</v>
      </c>
      <c r="E246" t="s">
        <v>40</v>
      </c>
      <c r="G246" s="1" t="s">
        <v>62</v>
      </c>
      <c r="I246" t="s">
        <v>14</v>
      </c>
      <c r="J246" t="s">
        <v>348</v>
      </c>
    </row>
    <row r="247" spans="1:10" ht="30">
      <c r="A247" t="str">
        <f t="shared" si="7"/>
        <v>2015-09-05</v>
      </c>
      <c r="B247" t="str">
        <f>"0230"</f>
        <v>0230</v>
      </c>
      <c r="C247" t="s">
        <v>127</v>
      </c>
      <c r="E247" t="s">
        <v>11</v>
      </c>
      <c r="G247" s="1" t="s">
        <v>128</v>
      </c>
      <c r="H247" t="s">
        <v>15</v>
      </c>
      <c r="I247" t="s">
        <v>21</v>
      </c>
      <c r="J247" t="s">
        <v>107</v>
      </c>
    </row>
    <row r="248" spans="1:10" ht="45">
      <c r="A248" t="str">
        <f t="shared" si="7"/>
        <v>2015-09-05</v>
      </c>
      <c r="B248" t="str">
        <f>"0300"</f>
        <v>0300</v>
      </c>
      <c r="C248" t="s">
        <v>261</v>
      </c>
      <c r="D248" t="s">
        <v>263</v>
      </c>
      <c r="E248" t="s">
        <v>43</v>
      </c>
      <c r="F248" t="s">
        <v>65</v>
      </c>
      <c r="G248" s="1" t="s">
        <v>262</v>
      </c>
      <c r="H248" t="s">
        <v>15</v>
      </c>
      <c r="I248" t="s">
        <v>83</v>
      </c>
      <c r="J248" t="s">
        <v>264</v>
      </c>
    </row>
    <row r="249" spans="1:10" ht="15">
      <c r="A249" t="str">
        <f t="shared" si="7"/>
        <v>2015-09-05</v>
      </c>
      <c r="B249" t="str">
        <f>"0400"</f>
        <v>0400</v>
      </c>
      <c r="C249" t="s">
        <v>315</v>
      </c>
      <c r="D249" t="s">
        <v>349</v>
      </c>
      <c r="E249" t="s">
        <v>40</v>
      </c>
      <c r="G249" s="1" t="s">
        <v>316</v>
      </c>
      <c r="I249" t="s">
        <v>21</v>
      </c>
      <c r="J249" t="s">
        <v>318</v>
      </c>
    </row>
    <row r="250" spans="1:10" ht="45">
      <c r="A250" t="str">
        <f t="shared" si="7"/>
        <v>2015-09-05</v>
      </c>
      <c r="B250" t="str">
        <f>"0530"</f>
        <v>0530</v>
      </c>
      <c r="C250" t="s">
        <v>112</v>
      </c>
      <c r="D250" t="s">
        <v>351</v>
      </c>
      <c r="E250" t="s">
        <v>11</v>
      </c>
      <c r="G250" s="1" t="s">
        <v>350</v>
      </c>
      <c r="I250" t="s">
        <v>14</v>
      </c>
      <c r="J250" t="s">
        <v>35</v>
      </c>
    </row>
    <row r="251" spans="1:10" ht="45">
      <c r="A251" t="str">
        <f t="shared" si="7"/>
        <v>2015-09-05</v>
      </c>
      <c r="B251" t="str">
        <f>"0600"</f>
        <v>0600</v>
      </c>
      <c r="C251" t="s">
        <v>10</v>
      </c>
      <c r="D251" t="s">
        <v>352</v>
      </c>
      <c r="E251" t="s">
        <v>11</v>
      </c>
      <c r="G251" s="1" t="s">
        <v>12</v>
      </c>
      <c r="H251" t="s">
        <v>15</v>
      </c>
      <c r="I251" t="s">
        <v>16</v>
      </c>
      <c r="J251" t="s">
        <v>17</v>
      </c>
    </row>
    <row r="252" spans="1:10" ht="45">
      <c r="A252" t="str">
        <f t="shared" si="7"/>
        <v>2015-09-05</v>
      </c>
      <c r="B252" t="str">
        <f>"0630"</f>
        <v>0630</v>
      </c>
      <c r="C252" t="s">
        <v>18</v>
      </c>
      <c r="D252" t="s">
        <v>120</v>
      </c>
      <c r="E252" t="s">
        <v>11</v>
      </c>
      <c r="G252" s="1" t="s">
        <v>119</v>
      </c>
      <c r="H252" t="s">
        <v>15</v>
      </c>
      <c r="I252" t="s">
        <v>21</v>
      </c>
      <c r="J252" t="s">
        <v>22</v>
      </c>
    </row>
    <row r="253" spans="1:10" ht="45">
      <c r="A253" t="str">
        <f t="shared" si="7"/>
        <v>2015-09-05</v>
      </c>
      <c r="B253" t="str">
        <f>"0700"</f>
        <v>0700</v>
      </c>
      <c r="C253" t="s">
        <v>23</v>
      </c>
      <c r="E253" t="s">
        <v>11</v>
      </c>
      <c r="G253" s="1" t="s">
        <v>24</v>
      </c>
      <c r="H253" t="s">
        <v>15</v>
      </c>
      <c r="I253" t="s">
        <v>21</v>
      </c>
      <c r="J253" t="s">
        <v>17</v>
      </c>
    </row>
    <row r="254" spans="1:10" ht="45">
      <c r="A254" t="str">
        <f t="shared" si="7"/>
        <v>2015-09-05</v>
      </c>
      <c r="B254" t="str">
        <f>"0730"</f>
        <v>0730</v>
      </c>
      <c r="C254" t="s">
        <v>25</v>
      </c>
      <c r="E254" t="s">
        <v>11</v>
      </c>
      <c r="G254" s="1" t="s">
        <v>26</v>
      </c>
      <c r="H254" t="s">
        <v>15</v>
      </c>
      <c r="I254" t="s">
        <v>16</v>
      </c>
      <c r="J254" t="s">
        <v>27</v>
      </c>
    </row>
    <row r="255" spans="1:10" ht="45">
      <c r="A255" t="str">
        <f t="shared" si="7"/>
        <v>2015-09-05</v>
      </c>
      <c r="B255" t="str">
        <f>"0800"</f>
        <v>0800</v>
      </c>
      <c r="C255" t="s">
        <v>28</v>
      </c>
      <c r="E255" t="s">
        <v>11</v>
      </c>
      <c r="G255" s="1" t="s">
        <v>278</v>
      </c>
      <c r="I255" t="s">
        <v>21</v>
      </c>
      <c r="J255" t="s">
        <v>35</v>
      </c>
    </row>
    <row r="256" spans="1:10" ht="45">
      <c r="A256" t="str">
        <f t="shared" si="7"/>
        <v>2015-09-05</v>
      </c>
      <c r="B256" t="str">
        <f>"0830"</f>
        <v>0830</v>
      </c>
      <c r="C256" t="s">
        <v>30</v>
      </c>
      <c r="E256" t="s">
        <v>11</v>
      </c>
      <c r="G256" s="1" t="s">
        <v>31</v>
      </c>
      <c r="H256" t="s">
        <v>15</v>
      </c>
      <c r="I256" t="s">
        <v>21</v>
      </c>
      <c r="J256" t="s">
        <v>27</v>
      </c>
    </row>
    <row r="257" spans="1:10" ht="45">
      <c r="A257" t="str">
        <f t="shared" si="7"/>
        <v>2015-09-05</v>
      </c>
      <c r="B257" t="str">
        <f>"0900"</f>
        <v>0900</v>
      </c>
      <c r="C257" t="s">
        <v>32</v>
      </c>
      <c r="E257" t="s">
        <v>11</v>
      </c>
      <c r="G257" s="1" t="s">
        <v>33</v>
      </c>
      <c r="H257" t="s">
        <v>15</v>
      </c>
      <c r="I257" t="s">
        <v>16</v>
      </c>
      <c r="J257" t="s">
        <v>34</v>
      </c>
    </row>
    <row r="258" spans="1:10" ht="45">
      <c r="A258" t="str">
        <f t="shared" si="7"/>
        <v>2015-09-05</v>
      </c>
      <c r="B258" t="str">
        <f>"0915"</f>
        <v>0915</v>
      </c>
      <c r="C258" t="s">
        <v>32</v>
      </c>
      <c r="E258" t="s">
        <v>11</v>
      </c>
      <c r="G258" s="1" t="s">
        <v>33</v>
      </c>
      <c r="H258" t="s">
        <v>15</v>
      </c>
      <c r="I258" t="s">
        <v>16</v>
      </c>
      <c r="J258" t="s">
        <v>34</v>
      </c>
    </row>
    <row r="259" spans="1:10" ht="45">
      <c r="A259" t="str">
        <f t="shared" si="7"/>
        <v>2015-09-05</v>
      </c>
      <c r="B259" t="str">
        <f>"0930"</f>
        <v>0930</v>
      </c>
      <c r="C259" t="s">
        <v>23</v>
      </c>
      <c r="E259" t="s">
        <v>11</v>
      </c>
      <c r="G259" s="1" t="s">
        <v>24</v>
      </c>
      <c r="H259" t="s">
        <v>15</v>
      </c>
      <c r="I259" t="s">
        <v>14</v>
      </c>
      <c r="J259" t="s">
        <v>35</v>
      </c>
    </row>
    <row r="260" spans="1:10" ht="45">
      <c r="A260" t="str">
        <f t="shared" si="7"/>
        <v>2015-09-05</v>
      </c>
      <c r="B260" t="str">
        <f>"1000"</f>
        <v>1000</v>
      </c>
      <c r="C260" t="s">
        <v>112</v>
      </c>
      <c r="D260" t="s">
        <v>354</v>
      </c>
      <c r="E260" t="s">
        <v>11</v>
      </c>
      <c r="G260" s="1" t="s">
        <v>353</v>
      </c>
      <c r="I260" t="s">
        <v>14</v>
      </c>
      <c r="J260" t="s">
        <v>50</v>
      </c>
    </row>
    <row r="261" spans="1:10" ht="45">
      <c r="A261" t="str">
        <f t="shared" si="7"/>
        <v>2015-09-05</v>
      </c>
      <c r="B261" t="str">
        <f>"1030"</f>
        <v>1030</v>
      </c>
      <c r="C261" t="s">
        <v>292</v>
      </c>
      <c r="E261" t="s">
        <v>40</v>
      </c>
      <c r="G261" s="1" t="s">
        <v>293</v>
      </c>
      <c r="I261" t="s">
        <v>21</v>
      </c>
      <c r="J261" t="s">
        <v>294</v>
      </c>
    </row>
    <row r="262" spans="1:10" ht="45">
      <c r="A262" t="str">
        <f t="shared" si="7"/>
        <v>2015-09-05</v>
      </c>
      <c r="B262" t="str">
        <f>"1200"</f>
        <v>1200</v>
      </c>
      <c r="C262" t="s">
        <v>39</v>
      </c>
      <c r="E262" t="s">
        <v>40</v>
      </c>
      <c r="G262" s="1" t="s">
        <v>41</v>
      </c>
      <c r="H262" t="s">
        <v>15</v>
      </c>
      <c r="I262" t="s">
        <v>21</v>
      </c>
      <c r="J262" t="s">
        <v>35</v>
      </c>
    </row>
    <row r="263" spans="1:10" ht="15">
      <c r="A263" t="str">
        <f t="shared" si="7"/>
        <v>2015-09-05</v>
      </c>
      <c r="B263" t="str">
        <f>"1230"</f>
        <v>1230</v>
      </c>
      <c r="C263" t="s">
        <v>218</v>
      </c>
      <c r="E263" t="s">
        <v>40</v>
      </c>
      <c r="G263" s="1" t="s">
        <v>219</v>
      </c>
      <c r="I263" t="s">
        <v>14</v>
      </c>
      <c r="J263" t="s">
        <v>77</v>
      </c>
    </row>
    <row r="264" spans="1:10" ht="45">
      <c r="A264" t="str">
        <f t="shared" si="7"/>
        <v>2015-09-05</v>
      </c>
      <c r="B264" t="str">
        <f>"1500"</f>
        <v>1500</v>
      </c>
      <c r="C264" t="s">
        <v>167</v>
      </c>
      <c r="D264" t="s">
        <v>356</v>
      </c>
      <c r="E264" t="s">
        <v>11</v>
      </c>
      <c r="G264" s="1" t="s">
        <v>355</v>
      </c>
      <c r="I264" t="s">
        <v>21</v>
      </c>
      <c r="J264" t="s">
        <v>68</v>
      </c>
    </row>
    <row r="265" spans="1:10" ht="30">
      <c r="A265" t="str">
        <f t="shared" si="7"/>
        <v>2015-09-05</v>
      </c>
      <c r="B265" t="str">
        <f>"1515"</f>
        <v>1515</v>
      </c>
      <c r="C265" t="s">
        <v>167</v>
      </c>
      <c r="D265" t="s">
        <v>358</v>
      </c>
      <c r="E265" t="s">
        <v>11</v>
      </c>
      <c r="G265" s="1" t="s">
        <v>357</v>
      </c>
      <c r="I265" t="s">
        <v>21</v>
      </c>
      <c r="J265" t="s">
        <v>68</v>
      </c>
    </row>
    <row r="266" spans="1:10" ht="30">
      <c r="A266" t="str">
        <f t="shared" si="7"/>
        <v>2015-09-05</v>
      </c>
      <c r="B266" t="str">
        <f>"1530"</f>
        <v>1530</v>
      </c>
      <c r="C266" t="s">
        <v>172</v>
      </c>
      <c r="D266" t="s">
        <v>360</v>
      </c>
      <c r="E266" t="s">
        <v>43</v>
      </c>
      <c r="G266" s="1" t="s">
        <v>359</v>
      </c>
      <c r="I266" t="s">
        <v>21</v>
      </c>
      <c r="J266" t="s">
        <v>34</v>
      </c>
    </row>
    <row r="267" spans="1:10" ht="45">
      <c r="A267" t="str">
        <f t="shared" si="7"/>
        <v>2015-09-05</v>
      </c>
      <c r="B267" t="str">
        <f>"1545"</f>
        <v>1545</v>
      </c>
      <c r="C267" t="s">
        <v>172</v>
      </c>
      <c r="D267" t="s">
        <v>362</v>
      </c>
      <c r="E267" t="s">
        <v>43</v>
      </c>
      <c r="F267" t="s">
        <v>105</v>
      </c>
      <c r="G267" s="1" t="s">
        <v>361</v>
      </c>
      <c r="I267" t="s">
        <v>21</v>
      </c>
      <c r="J267" t="s">
        <v>68</v>
      </c>
    </row>
    <row r="268" spans="1:10" ht="45">
      <c r="A268" t="str">
        <f t="shared" si="7"/>
        <v>2015-09-05</v>
      </c>
      <c r="B268" t="str">
        <f>"1600"</f>
        <v>1600</v>
      </c>
      <c r="C268" t="s">
        <v>177</v>
      </c>
      <c r="D268" t="s">
        <v>364</v>
      </c>
      <c r="E268" t="s">
        <v>43</v>
      </c>
      <c r="G268" s="1" t="s">
        <v>363</v>
      </c>
      <c r="I268" t="s">
        <v>14</v>
      </c>
      <c r="J268" t="s">
        <v>68</v>
      </c>
    </row>
    <row r="269" spans="1:10" ht="45">
      <c r="A269" t="str">
        <f t="shared" si="7"/>
        <v>2015-09-05</v>
      </c>
      <c r="B269" t="str">
        <f>"1615"</f>
        <v>1615</v>
      </c>
      <c r="C269" t="s">
        <v>177</v>
      </c>
      <c r="D269" t="s">
        <v>366</v>
      </c>
      <c r="E269" t="s">
        <v>11</v>
      </c>
      <c r="G269" s="1" t="s">
        <v>365</v>
      </c>
      <c r="I269" t="s">
        <v>14</v>
      </c>
      <c r="J269" t="s">
        <v>68</v>
      </c>
    </row>
    <row r="270" spans="1:10" ht="45">
      <c r="A270" t="str">
        <f t="shared" si="7"/>
        <v>2015-09-05</v>
      </c>
      <c r="B270" t="str">
        <f>"1630"</f>
        <v>1630</v>
      </c>
      <c r="C270" t="s">
        <v>64</v>
      </c>
      <c r="D270" t="s">
        <v>368</v>
      </c>
      <c r="E270" t="s">
        <v>11</v>
      </c>
      <c r="G270" s="1" t="s">
        <v>367</v>
      </c>
      <c r="I270" t="s">
        <v>21</v>
      </c>
      <c r="J270" t="s">
        <v>68</v>
      </c>
    </row>
    <row r="271" spans="1:10" ht="30">
      <c r="A271" t="str">
        <f t="shared" si="7"/>
        <v>2015-09-05</v>
      </c>
      <c r="B271" t="str">
        <f>"1645"</f>
        <v>1645</v>
      </c>
      <c r="C271" t="s">
        <v>64</v>
      </c>
      <c r="D271" t="s">
        <v>370</v>
      </c>
      <c r="E271" t="s">
        <v>43</v>
      </c>
      <c r="G271" s="1" t="s">
        <v>369</v>
      </c>
      <c r="I271" t="s">
        <v>21</v>
      </c>
      <c r="J271" t="s">
        <v>371</v>
      </c>
    </row>
    <row r="272" spans="1:10" ht="45">
      <c r="A272" t="str">
        <f t="shared" si="7"/>
        <v>2015-09-05</v>
      </c>
      <c r="B272" t="str">
        <f>"1700"</f>
        <v>1700</v>
      </c>
      <c r="C272" t="s">
        <v>372</v>
      </c>
      <c r="D272" t="s">
        <v>374</v>
      </c>
      <c r="E272" t="s">
        <v>11</v>
      </c>
      <c r="G272" s="1" t="s">
        <v>373</v>
      </c>
      <c r="I272" t="s">
        <v>21</v>
      </c>
      <c r="J272" t="s">
        <v>138</v>
      </c>
    </row>
    <row r="273" spans="1:10" ht="45">
      <c r="A273" t="str">
        <f t="shared" si="7"/>
        <v>2015-09-05</v>
      </c>
      <c r="B273" t="str">
        <f>"1715"</f>
        <v>1715</v>
      </c>
      <c r="C273" t="s">
        <v>372</v>
      </c>
      <c r="D273" t="s">
        <v>376</v>
      </c>
      <c r="E273" t="s">
        <v>43</v>
      </c>
      <c r="G273" s="1" t="s">
        <v>375</v>
      </c>
      <c r="I273" t="s">
        <v>21</v>
      </c>
      <c r="J273" t="s">
        <v>68</v>
      </c>
    </row>
    <row r="274" spans="1:10" ht="45">
      <c r="A274" t="str">
        <f t="shared" si="7"/>
        <v>2015-09-05</v>
      </c>
      <c r="B274" t="str">
        <f>"1730"</f>
        <v>1730</v>
      </c>
      <c r="C274" t="s">
        <v>39</v>
      </c>
      <c r="E274" t="s">
        <v>40</v>
      </c>
      <c r="G274" s="1" t="s">
        <v>41</v>
      </c>
      <c r="H274" t="s">
        <v>15</v>
      </c>
      <c r="I274" t="s">
        <v>21</v>
      </c>
      <c r="J274" t="s">
        <v>35</v>
      </c>
    </row>
    <row r="275" spans="1:10" ht="45">
      <c r="A275" t="str">
        <f t="shared" si="7"/>
        <v>2015-09-05</v>
      </c>
      <c r="B275" t="str">
        <f>"1800"</f>
        <v>1800</v>
      </c>
      <c r="C275" t="s">
        <v>377</v>
      </c>
      <c r="E275" t="s">
        <v>40</v>
      </c>
      <c r="G275" s="1" t="s">
        <v>378</v>
      </c>
      <c r="I275" t="s">
        <v>71</v>
      </c>
      <c r="J275" t="s">
        <v>77</v>
      </c>
    </row>
    <row r="276" spans="1:10" ht="45">
      <c r="A276" t="str">
        <f t="shared" si="7"/>
        <v>2015-09-05</v>
      </c>
      <c r="B276" t="str">
        <f>"1900"</f>
        <v>1900</v>
      </c>
      <c r="C276" t="s">
        <v>64</v>
      </c>
      <c r="D276" t="s">
        <v>380</v>
      </c>
      <c r="E276" t="s">
        <v>11</v>
      </c>
      <c r="G276" s="1" t="s">
        <v>379</v>
      </c>
      <c r="I276" t="s">
        <v>21</v>
      </c>
      <c r="J276" t="s">
        <v>68</v>
      </c>
    </row>
    <row r="277" spans="1:10" ht="45">
      <c r="A277" t="str">
        <f t="shared" si="7"/>
        <v>2015-09-05</v>
      </c>
      <c r="B277" t="str">
        <f>"1915"</f>
        <v>1915</v>
      </c>
      <c r="C277" t="s">
        <v>64</v>
      </c>
      <c r="D277" t="s">
        <v>382</v>
      </c>
      <c r="E277" t="s">
        <v>43</v>
      </c>
      <c r="G277" s="1" t="s">
        <v>381</v>
      </c>
      <c r="I277" t="s">
        <v>21</v>
      </c>
      <c r="J277" t="s">
        <v>68</v>
      </c>
    </row>
    <row r="278" spans="1:10" ht="45">
      <c r="A278" t="str">
        <f t="shared" si="7"/>
        <v>2015-09-05</v>
      </c>
      <c r="B278" t="str">
        <f>"1930"</f>
        <v>1930</v>
      </c>
      <c r="C278" t="s">
        <v>383</v>
      </c>
      <c r="D278" t="s">
        <v>385</v>
      </c>
      <c r="E278" t="s">
        <v>11</v>
      </c>
      <c r="G278" s="1" t="s">
        <v>384</v>
      </c>
      <c r="H278" t="s">
        <v>386</v>
      </c>
      <c r="I278" t="s">
        <v>71</v>
      </c>
      <c r="J278" t="s">
        <v>35</v>
      </c>
    </row>
    <row r="279" spans="1:10" ht="45">
      <c r="A279" t="str">
        <f t="shared" si="7"/>
        <v>2015-09-05</v>
      </c>
      <c r="B279" t="str">
        <f>"2000"</f>
        <v>2000</v>
      </c>
      <c r="C279" t="s">
        <v>387</v>
      </c>
      <c r="E279" t="s">
        <v>43</v>
      </c>
      <c r="G279" s="1" t="s">
        <v>388</v>
      </c>
      <c r="H279" t="s">
        <v>287</v>
      </c>
      <c r="I279" t="s">
        <v>21</v>
      </c>
      <c r="J279" t="s">
        <v>27</v>
      </c>
    </row>
    <row r="280" spans="1:10" ht="45">
      <c r="A280" t="str">
        <f t="shared" si="7"/>
        <v>2015-09-05</v>
      </c>
      <c r="B280" t="str">
        <f>"2030"</f>
        <v>2030</v>
      </c>
      <c r="C280" t="s">
        <v>312</v>
      </c>
      <c r="D280" t="s">
        <v>314</v>
      </c>
      <c r="E280" t="s">
        <v>43</v>
      </c>
      <c r="G280" s="1" t="s">
        <v>313</v>
      </c>
      <c r="I280" t="s">
        <v>21</v>
      </c>
      <c r="J280" t="s">
        <v>96</v>
      </c>
    </row>
    <row r="281" spans="1:10" ht="45">
      <c r="A281" t="str">
        <f t="shared" si="7"/>
        <v>2015-09-05</v>
      </c>
      <c r="B281" t="str">
        <f>"2130"</f>
        <v>2130</v>
      </c>
      <c r="C281" t="s">
        <v>389</v>
      </c>
      <c r="D281" t="s">
        <v>389</v>
      </c>
      <c r="E281" t="s">
        <v>43</v>
      </c>
      <c r="F281" t="s">
        <v>65</v>
      </c>
      <c r="G281" s="1" t="s">
        <v>390</v>
      </c>
      <c r="H281" t="s">
        <v>15</v>
      </c>
      <c r="I281" t="s">
        <v>21</v>
      </c>
      <c r="J281" t="s">
        <v>391</v>
      </c>
    </row>
    <row r="282" spans="1:10" ht="45">
      <c r="A282" t="str">
        <f t="shared" si="7"/>
        <v>2015-09-05</v>
      </c>
      <c r="B282" t="str">
        <f>"2300"</f>
        <v>2300</v>
      </c>
      <c r="C282" t="s">
        <v>387</v>
      </c>
      <c r="E282" t="s">
        <v>43</v>
      </c>
      <c r="G282" s="1" t="s">
        <v>388</v>
      </c>
      <c r="H282" t="s">
        <v>287</v>
      </c>
      <c r="I282" t="s">
        <v>21</v>
      </c>
      <c r="J282" t="s">
        <v>27</v>
      </c>
    </row>
    <row r="283" spans="1:10" ht="45">
      <c r="A283" t="str">
        <f t="shared" si="7"/>
        <v>2015-09-05</v>
      </c>
      <c r="B283" t="str">
        <f>"2330"</f>
        <v>2330</v>
      </c>
      <c r="C283" t="s">
        <v>64</v>
      </c>
      <c r="D283" t="s">
        <v>380</v>
      </c>
      <c r="E283" t="s">
        <v>11</v>
      </c>
      <c r="G283" s="1" t="s">
        <v>379</v>
      </c>
      <c r="I283" t="s">
        <v>21</v>
      </c>
      <c r="J283" t="s">
        <v>68</v>
      </c>
    </row>
    <row r="284" spans="1:10" ht="45">
      <c r="A284" t="str">
        <f t="shared" si="7"/>
        <v>2015-09-05</v>
      </c>
      <c r="B284" t="str">
        <f>"2345"</f>
        <v>2345</v>
      </c>
      <c r="C284" t="s">
        <v>64</v>
      </c>
      <c r="D284" t="s">
        <v>382</v>
      </c>
      <c r="E284" t="s">
        <v>43</v>
      </c>
      <c r="G284" s="1" t="s">
        <v>381</v>
      </c>
      <c r="I284" t="s">
        <v>21</v>
      </c>
      <c r="J284" t="s">
        <v>68</v>
      </c>
    </row>
    <row r="285" spans="1:10" ht="45">
      <c r="A285" t="str">
        <f>"2015-09-06"</f>
        <v>2015-09-06</v>
      </c>
      <c r="B285" t="str">
        <f>"0000"</f>
        <v>0000</v>
      </c>
      <c r="C285" t="s">
        <v>392</v>
      </c>
      <c r="D285" t="s">
        <v>392</v>
      </c>
      <c r="E285" t="s">
        <v>11</v>
      </c>
      <c r="G285" s="1" t="s">
        <v>393</v>
      </c>
      <c r="H285" t="s">
        <v>15</v>
      </c>
      <c r="I285" t="s">
        <v>21</v>
      </c>
      <c r="J285" t="s">
        <v>53</v>
      </c>
    </row>
    <row r="286" spans="1:10" ht="45">
      <c r="A286" t="str">
        <f>"2015-09-06"</f>
        <v>2015-09-06</v>
      </c>
      <c r="B286" t="str">
        <f>"0100"</f>
        <v>0100</v>
      </c>
      <c r="C286" t="s">
        <v>93</v>
      </c>
      <c r="E286" t="s">
        <v>11</v>
      </c>
      <c r="G286" s="1" t="s">
        <v>394</v>
      </c>
      <c r="H286" t="s">
        <v>15</v>
      </c>
      <c r="I286" t="s">
        <v>21</v>
      </c>
      <c r="J286" t="s">
        <v>395</v>
      </c>
    </row>
    <row r="287" spans="1:10" ht="30">
      <c r="A287" t="str">
        <f>"2015-09-06"</f>
        <v>2015-09-06</v>
      </c>
      <c r="B287" t="str">
        <f>"0400"</f>
        <v>0400</v>
      </c>
      <c r="C287" t="s">
        <v>310</v>
      </c>
      <c r="E287" t="s">
        <v>43</v>
      </c>
      <c r="G287" s="1" t="s">
        <v>273</v>
      </c>
      <c r="I287" t="s">
        <v>21</v>
      </c>
      <c r="J287" t="s">
        <v>311</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dcterms:created xsi:type="dcterms:W3CDTF">2015-08-07T02:36:22Z</dcterms:created>
  <dcterms:modified xsi:type="dcterms:W3CDTF">2015-08-11T05:09:06Z</dcterms:modified>
  <cp:category/>
  <cp:version/>
  <cp:contentType/>
  <cp:contentStatus/>
</cp:coreProperties>
</file>