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 NITV_EPG_Rpt634041" sheetId="1" r:id="rId1"/>
  </sheets>
  <definedNames/>
  <calcPr fullCalcOnLoad="1"/>
</workbook>
</file>

<file path=xl/sharedStrings.xml><?xml version="1.0" encoding="utf-8"?>
<sst xmlns="http://schemas.openxmlformats.org/spreadsheetml/2006/main" count="2355" uniqueCount="376">
  <si>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</si>
  <si>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</si>
  <si>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</si>
  <si>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</si>
  <si>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</si>
  <si>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</si>
  <si>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</si>
  <si>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</si>
  <si>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G</t>
  </si>
  <si>
    <t>ENGLISH</t>
  </si>
  <si>
    <t>AUSTRALIA</t>
  </si>
  <si>
    <t>PG</t>
  </si>
  <si>
    <t>USA</t>
  </si>
  <si>
    <t>Closed Captions</t>
  </si>
  <si>
    <t>Rachael Ray's 30 Minute Meals</t>
  </si>
  <si>
    <t>Y</t>
  </si>
  <si>
    <t xml:space="preserve">Luke Nguyen's France Bitesize </t>
  </si>
  <si>
    <t>Some of the best moments from Luke Nguyen's culinary journey around France, including the country's breathtaking scenery and famous cuisine. #LukeNguyensFrance</t>
  </si>
  <si>
    <t>ENGLISH / FRENCH</t>
  </si>
  <si>
    <t>Giada at Home</t>
  </si>
  <si>
    <t>Food Lovers' Guide To Australia</t>
  </si>
  <si>
    <t>Barefoot Contessa: Back to Basics</t>
  </si>
  <si>
    <t>Guy's Grocery Games</t>
  </si>
  <si>
    <t>Rachel Khoo's Kitchen Notebook Bitesize</t>
  </si>
  <si>
    <t>Passionate food writer Rachel Khoo uncovers Melbourne and the wider state of Victoria's culinary wonders for the world to see. #rkkitchennotebook</t>
  </si>
  <si>
    <t>Good Eats</t>
  </si>
  <si>
    <t>Chopped</t>
  </si>
  <si>
    <t>Poh &amp; Co. Bitesize</t>
  </si>
  <si>
    <t>Diners, Drive-Ins and Dives</t>
  </si>
  <si>
    <t>Man Fire Food</t>
  </si>
  <si>
    <t>Peter Kuruvita's Mexican Fiesta Bitesize</t>
  </si>
  <si>
    <t>All your favourite moments so far from chef Peter Kuruvita's culinary and cultural journey through vibrant and colourful Mexico. #MexicanFiestaSBS</t>
  </si>
  <si>
    <t>Destination Flavour Bitesize</t>
  </si>
  <si>
    <t>Hosts Adam Liaw, Renee Lim and Lily Serna meet passionate growers, celebrated chefs and local food heroes from all over the Australia. #DestFlavSBS</t>
  </si>
  <si>
    <t>Luke Nguyen's Lunar New Year Bitesize</t>
  </si>
  <si>
    <t>Luke Nguyen's Lunar New Year Bitesize Series 1 Ep 1</t>
  </si>
  <si>
    <t>Shane Delia's Spice Journey Bitesize</t>
  </si>
  <si>
    <t>Shane Delia's Spice Journey Bitesizes 1</t>
  </si>
  <si>
    <t>Shane Delia's enthusiasm for food and culture comes together as the award-winning chef and author takes a gastronomic pilgrimage into Middle Eastern cuisine. #SpiceJourney</t>
  </si>
  <si>
    <t>SINGAPORE</t>
  </si>
  <si>
    <t>Some of the best moments so far from Shane Delia's culinary and cultural journey through the wondrous nation of Turkey. #SpiceJourney</t>
  </si>
  <si>
    <t>Destination Flavour - Japan Bitesize</t>
  </si>
  <si>
    <t xml:space="preserve">Destination Flavour Down Under Bitesize </t>
  </si>
  <si>
    <t>Some of your favourite moments and recipes from Adam Liaw's culinary and cultural journey through Australia and New Zealand. #DestFlavSBS</t>
  </si>
  <si>
    <t>Mexican Fiesta With Peter Kuruvita S1 Bitesize Ep 7</t>
  </si>
  <si>
    <t>Rachael vs. Guy: Kids Cook-Off</t>
  </si>
  <si>
    <t>Kitchen Inferno with Curtis Stone</t>
  </si>
  <si>
    <t>The Great Food Truck Race</t>
  </si>
  <si>
    <t>Luke Nguyen's Greater Mekong Bitesize</t>
  </si>
  <si>
    <t>Chef Luke Nguyen continues his culinary journey across the Greater Mekong region of Southeast Asia. #LukesMekong</t>
  </si>
  <si>
    <t>Kids Baking Championship</t>
  </si>
  <si>
    <t>Mexican Fiesta With Peter Kuruvita S1 Bitesize Ep 2</t>
  </si>
  <si>
    <t xml:space="preserve">All your favourite moments so far from chef Peter Kuruvita's culinary and cultural journey through vibrant and colourful Mexico. #MexicanFiestaSBS </t>
  </si>
  <si>
    <t>Poh &amp; Co. Bitesize Series 1 Ep 6 - Celebration</t>
  </si>
  <si>
    <t>Food Network Star</t>
  </si>
  <si>
    <t>Restaurant: Impossible</t>
  </si>
  <si>
    <t>One Pot Lentils From Ep 3</t>
  </si>
  <si>
    <t>Luke Nguyen's United Kingdom Bitesize</t>
  </si>
  <si>
    <t>Shane Delia's Spice Journey - Turkey S1 Bitesize Ep 7</t>
  </si>
  <si>
    <t xml:space="preserve">Some of the best moments so far from Shane Delia's culinary and cultural journey through the wondrous nation of Turkey. #SpiceJourney </t>
  </si>
  <si>
    <t>Luke Nguyen meets four families and discovers how different Asian cultures celebrate one very special event - Lunar New Year. #FoodNetworkAU</t>
  </si>
  <si>
    <t>Shane Delia's Spice Journey - Turkey S1 Bitesize Ep 8</t>
  </si>
  <si>
    <t>Shane Delia's Spice Journey - Turkey S1 Bitesize Ep 9</t>
  </si>
  <si>
    <t>Shane Delia's Spice Journey - Turkey S1 Bitesize Ep 10</t>
  </si>
  <si>
    <t>Some of the best moments so far from Shane Delia's culinary and cultural journey through the wondrous nation of Turkey. #SpiceJourmey</t>
  </si>
  <si>
    <t>Luke Nguyen's France Series 1 Bitesize Ep 10</t>
  </si>
  <si>
    <t>Mexican Fiesta With Peter Kuruvita S1 Bitesize Ep 4</t>
  </si>
  <si>
    <t>Mexican Fiesta With Peter Kuruvita S1 Bitesize Ep 5</t>
  </si>
  <si>
    <t>Subtitles</t>
  </si>
  <si>
    <t>Consumer Advice</t>
  </si>
  <si>
    <t xml:space="preserve">a </t>
  </si>
  <si>
    <t>Manchester And London</t>
  </si>
  <si>
    <t>Manchester and London - Some of your favourite moments so far from Luke Nguyen's culinary and cultural journey through the UK. #LukeNguyensUK</t>
  </si>
  <si>
    <t>Poh &amp; Co. Bitesize Series 1 Ep 4 - Community</t>
  </si>
  <si>
    <t>Poh &amp; Co. invites you into the always delicious world of acclaimed cook, artist and lover of life - Poh Ling Yeow. #PohandCo</t>
  </si>
  <si>
    <t>Vietnamese Lettuce Cups From Ep 6</t>
  </si>
  <si>
    <t>Shane Delia's Spice Journey Bitesizes 3</t>
  </si>
  <si>
    <t>Poh &amp; Co. Bitesize Series 1 Ep 5 - Love... And Pizza!</t>
  </si>
  <si>
    <t>Destination Flavour Down Under Series 1 Bitesize Ep 10</t>
  </si>
  <si>
    <t>Alex Guarnaschelli - Whole Roasted Chicken</t>
  </si>
  <si>
    <t>Best Thing I Ever Ate Bitesize</t>
  </si>
  <si>
    <t>Fish Taco From Ep 5</t>
  </si>
  <si>
    <t>Mexican Fiesta With Peter Kuruvita S1 Bitesize Ep 1</t>
  </si>
  <si>
    <t>Luke Nguyen's Greater Mekong Fillers Series 2 Ep 3</t>
  </si>
  <si>
    <t>Destination Flavour - Japan Series 1 Bitesize Ep 10</t>
  </si>
  <si>
    <t>Some of the best moments and recipes from Adam Liaw's culinary and cultural journey through Japan. #DestFlavSBS</t>
  </si>
  <si>
    <t>Mexican Fiesta With Peter Kuruvita S1 Bitesize Ep 6</t>
  </si>
  <si>
    <t>Salt Baked Golden Trout From Ep 7</t>
  </si>
  <si>
    <t>Destination Flavour Fillers Series 1 Ep 1</t>
  </si>
  <si>
    <t>Poh &amp; Co. Bitesize Series 1 Ep 2 - Small Business</t>
  </si>
  <si>
    <t>Shane Delia's Spice Journey Bitesizes 2</t>
  </si>
  <si>
    <t>Aaron McCargojr - Panzarotti</t>
  </si>
  <si>
    <t>Thailand - Ian Kittichai</t>
  </si>
  <si>
    <t>Best Thing I Ever Ate Bitesize Asia</t>
  </si>
  <si>
    <t>Ian Kittichai - Food stars and celebrities talk about some of the best meals they've ever eaten. Ian Kittichai chooses grilled chicken and sticky rice from Nanjit Kai Yang, Thailand. #FoodNetworkAU</t>
  </si>
  <si>
    <t>Poh &amp; Co. Bitesize Series 1 Ep 3 - Family</t>
  </si>
  <si>
    <t>Luke Nguyen's Greater Mekong Fillers Series 2 Ep 4</t>
  </si>
  <si>
    <t>Chef Luke Nguyen continues his culinary journey across the Greater Mekong region of Southeast Asia. (Short) #LukesMekong</t>
  </si>
  <si>
    <t>Mexican Fiesta With Peter Kuruvita S1 Bitesize Ep 3</t>
  </si>
  <si>
    <t>Jeni Barnett's 12 Chefs Of Christmas</t>
  </si>
  <si>
    <t>Luke Nguyen's Lunar New Year Bitesize Series 1 Ep 2</t>
  </si>
  <si>
    <t>Anthony Bourdain: No Reservations</t>
  </si>
  <si>
    <t>Luke Nguyen's Lunar New Year Bitesize Series 1 Ep 3</t>
  </si>
  <si>
    <t>Bolder Burger, A</t>
  </si>
  <si>
    <t>(S.26,Ep.8) A Bolder Burger - Rachael shows you how to make impressive yet easy meals at home in 30 minutes. Today, she prepares a feast that no burger lover will be able to pass up. #FoodNetworkAU</t>
  </si>
  <si>
    <t>Giada's Tasting Menu</t>
  </si>
  <si>
    <t>(S.8,Ep.6) Giada's Tasting Menu - Giada De Laurentiis shares her love for entertaining California-style. Today, Giada creates a small plate tasting menu for some of her friends. #FoodNetworkAU</t>
  </si>
  <si>
    <t>Best Barefoot Chocolate Desserts</t>
  </si>
  <si>
    <t>Best Barefoot Chocolate Desserts - This is all things chocolate in the Barefoot Contessa Hall of Fame. On Ina's list there's everything from chocolate cupcakes to chocolate gelato. #FoodNetworkAU</t>
  </si>
  <si>
    <t>Dicey Situation, A</t>
  </si>
  <si>
    <t>(S.5,Ep.3) A Dicey Situation - The four chefs take a gamble when Guy Fieri makes them roll dice to determine the details for creating their best dish. #FoodNetworkAU</t>
  </si>
  <si>
    <t>Burning Love</t>
  </si>
  <si>
    <t>(S.1,Ep.3) Burning Love - Family comes first as a newlywed chef puts it all on the line for a chance to win a cool $25,000. Will his ultimate BLT with no bacon win him the prize? #FoodNetworkAU</t>
  </si>
  <si>
    <t>Spicy Showdown In Santa Fe</t>
  </si>
  <si>
    <t>(S.6,Ep.3) Spicy Showdown in Santa Fe - Hosted by Tyler Florence, this show pits seven teams of mobile chefs in a cross-country race. The least profitable team each week is eliminated. #FoodNetworkAU</t>
  </si>
  <si>
    <t>Double Trouble</t>
  </si>
  <si>
    <t>(S.23,Ep.6) Double Trouble - Eight chefs comprised of cooking duos have been invited to the Chopped Kitchen to compete in pairs. First, the couples learn to navigate the space together. #FoodNetworkAU</t>
  </si>
  <si>
    <t>Fish, Fries And Feet</t>
  </si>
  <si>
    <t>(S.22,Ep.1) Fish, Fries and Feet - This trip, Guy Fieri's tackling everything from land to sea. In Des Moines, the funky fusion joint serving up unique burritos alongside bulgogi fries. #FoodNetworkAU</t>
  </si>
  <si>
    <t>New Orleans</t>
  </si>
  <si>
    <t>(S.4,Ep.3) New Orleans - In this episode, Anthony heads to Antoine's with food critic Tom Fitzmorris and experiences the tradition and resilience of New Orleans. #FoodNetworkAU</t>
  </si>
  <si>
    <t>Small Packages, Big Flavors</t>
  </si>
  <si>
    <t>(S.3,Ep.6) Small Packages, Big Flavours - Roger Mooking searches the Gulf States for tasty artisanal foods kissed with smoke and fire that deliver big flavours. #FoodNetworkAU</t>
  </si>
  <si>
    <t>Destination Flavour - Japan Series 1 Bitesize Ep 5</t>
  </si>
  <si>
    <t>Some of your favourite moments from Adam Liaw's new cultural and culinary journey throughout Japan so far. #DestFlavSBS</t>
  </si>
  <si>
    <t>WEEK 50: Sunday, 6 December - Saturday, 12 December 2015 (EASTERN STATES - NSW, ACT, VIC &amp; TAS)</t>
  </si>
  <si>
    <t>Stuffed Puffs</t>
  </si>
  <si>
    <t>(S.1,Ep.3) Stuffed Puffs - The kids must make two dozen puff pastries. While hard at work creating the dough and fillings for their stuffed puffs, the hosts announce a savoury twist. #FoodNetworkAU</t>
  </si>
  <si>
    <t>Luke Nguyen's Greater Mekong Fillers Series 2 Ep 9</t>
  </si>
  <si>
    <t>Destination Flavour Fillers Series 1 Ep 7</t>
  </si>
  <si>
    <t>Malaysia - Isadora Chai</t>
  </si>
  <si>
    <t>Isadora Chai - Food stars and celebrities talk about some of the best meals they've ever eaten. Isadora Chai chooses banana leaf curry rice from Devi's Corner, Bangsar, Malaysia. #FoodNetworkAU</t>
  </si>
  <si>
    <t>Cider Glazed Ham Hocks From Ep 4</t>
  </si>
  <si>
    <t>Tangy And Tasty</t>
  </si>
  <si>
    <t>(S.26,Ep.9) Tangy and Tasty - Rachael shows you how to make impressive yet easy meals at home in 30 minutes. Today, she creates a tangy and tasty meal that will be ready in no time. #FoodNetworkAU</t>
  </si>
  <si>
    <t>East Meets Italy</t>
  </si>
  <si>
    <t>(S.8,Ep.7) East Meets Italy - Today, Giada De Laurentiis explores the Japanese/Italian food culture in L.A. and makes three dishes that reflect a blend of styles and flavours. #FoodNetworkAU</t>
  </si>
  <si>
    <t>Food Lovers Guide To Australia Series 4 Ep 7</t>
  </si>
  <si>
    <t>Maeve O'Meara and Joanna Savill continue to explore the best food around. In this episode: Romano Rotelli of Pensiero Restaurant; and the Danish horn of plenty at Bonjour Patisserie. #FoodNetworkAU</t>
  </si>
  <si>
    <t>Best Barefoot Grilling</t>
  </si>
  <si>
    <t>(S.9,Ep.10) Best Barefoot Grilling - Ina's firing up the grill for the ultimate guide to grilling with some of her favourite recipes: surf and turf is covered with Tuscan lemon chicken. #FoodNetworkAU</t>
  </si>
  <si>
    <t>Alex Guarnaschelli - Food stars and chefs talk about some of the best meals they've ever eaten. Alex Guarnaschelli chooses whole roasted chicken from Craigie on Main, Cambridge. #FoodNetworkAU</t>
  </si>
  <si>
    <t>Shane Delia's Spice Journey - Turkey S1 Bitesize Ep 1</t>
  </si>
  <si>
    <t>Trendy Dinner</t>
  </si>
  <si>
    <t>(S.11,Ep.3) Trendy Dinner - The finalists first create and photograph their own versions of tiny foods, and then compose a five-course meal where each course corresponds to a buzzword. #FoodNetworkAU</t>
  </si>
  <si>
    <t>Cornwall</t>
  </si>
  <si>
    <t>Some of your favourite moments so far from Luke Nguyen's culinary and cultural journey through the UK. #LukeNguyensUK</t>
  </si>
  <si>
    <t>Revved Up</t>
  </si>
  <si>
    <t>(S.10,Ep.3) Revved Up - Chef Robert Irvine faces a daunting challenge as he attempts to turn around a failing restaurant in just two days with only $10,000. #FoodNetworkAU</t>
  </si>
  <si>
    <t>First Responders</t>
  </si>
  <si>
    <t>(S.23,Ep.7) First Responders - Police and paramedics with culinary chops are in the Chopped Kitchen. First, the contestants respond to a basket with hummus chips and ground bison.#FoodNetworkAU</t>
  </si>
  <si>
    <t>Isle Of Bute, Scotland</t>
  </si>
  <si>
    <t>Isle of Bute, Scotland - Some of your favourite moments so far from Luke Nguyen's culinary and cultural journey through the UK. #LukeNguyensUK</t>
  </si>
  <si>
    <t>Cruisin' The Italian Countryside</t>
  </si>
  <si>
    <t>(S.22,Ep.2) Cruisin' the Italian Countryside - This trip, Guy Fieri's taking a tasty tour through Italy. In Montecatini Alto, the hillside seafood spot serving up a squid ink specialty. #FoodNetworkAU</t>
  </si>
  <si>
    <t>London / Edinburgh</t>
  </si>
  <si>
    <t>(S.4,Ep.4) London and Edinburgh - There is something alluring in the air in the UK when it comes to the people, the scenery and the food, and Anthony is off to discover what it is. #FoodNetworkAU</t>
  </si>
  <si>
    <t>Mud And Steel In New Mexico</t>
  </si>
  <si>
    <t>(S.3,Ep.7) Mud and Steel in New Mexico - Roger Mooking heads to the heart of New Mexico where cooking with fire is taken to new culinary heights with mud and steel. #FoodNetworkAU</t>
  </si>
  <si>
    <t>Wales</t>
  </si>
  <si>
    <t>Wales - Some of your favourite moments so far from Luke Nguyen's culinary and cultural journey through the UK. #LukeNguyensUK</t>
  </si>
  <si>
    <t>Singapore - Damian D'silva</t>
  </si>
  <si>
    <t>Damian D'Silva - Food stars and celebrities talk about some of the best meals they've ever eaten. Damian D'Silva chooses braised pork knuckle from New Urban Seafood, Singapore. #FoodNetworkAU</t>
  </si>
  <si>
    <t>Poh &amp; Co. Bitesize Series 1 Ep 1 - The Garden</t>
  </si>
  <si>
    <t>Destination Flavour Fillers Series 1 Ep 5</t>
  </si>
  <si>
    <t>Mussels 3 Ways  From Ep 4</t>
  </si>
  <si>
    <t>Bobby Flay - French Fries</t>
  </si>
  <si>
    <t>Bobby Flay - Food stars and chefs talk about some of the best meals they've ever eaten. Bobby Flay chooses French fries from Balthazar in New York. #FoodNetworkAU</t>
  </si>
  <si>
    <t>Luke Nguyen's France Series 1 Bitesize Ep 8</t>
  </si>
  <si>
    <t>Destination Flavour Down Under Series 1 Bitesize Ep 6</t>
  </si>
  <si>
    <t>Supper On A Stick</t>
  </si>
  <si>
    <t>(S.26,Ep.10) Supper on a Stick - Rachael Ray shows you how to make impressive yet easy meals at home in 30 minutes. Today, she prepares an easy and eye-catching Indian meal on a skewer. #FoodNetworkAU</t>
  </si>
  <si>
    <t>Springtime Celebrations</t>
  </si>
  <si>
    <t>(S.8.Ep.8) Springtime Celebrations - Giada De Laurentiis shares her love for entertaining California-style. Today, Giada creates a springtime feast to celebrate the season. #FoodNetworkAU</t>
  </si>
  <si>
    <t>Food Lovers Guide To Australia Series 4 Ep 8</t>
  </si>
  <si>
    <t>Maeve O'Meara and Joanna Savill continue to explore the best food and produce around. In this episode: a visit to the Ord River to learn about a chickpea called the macarena. #FoodNetworkAU</t>
  </si>
  <si>
    <t>Cocktails For A Crowd</t>
  </si>
  <si>
    <t xml:space="preserve">(S.10,Ep.1) Cocktails for a Crowd - Ina Garten's hosting a fundraiser at the barn for the East Hampton Historical Society and is sharing her blueprint for a foolproof cocktail party. #FoodNetworkAU </t>
  </si>
  <si>
    <t>Flavourtown Throwdown</t>
  </si>
  <si>
    <t>(S.5,Ep.4) Flavourtown Throwdown - The four chefs must first create a hearty lunch with a two-kilogram weight restriction. #FoodNetworkAU</t>
  </si>
  <si>
    <t>It's A Pan, It's A Dish, It's Paella</t>
  </si>
  <si>
    <t>(S.13,Ep.15) It's a Pan, It's a Dish, It's Paella - Host Alton Brown demystifies the Spanish pan and the rice dish it's famous for. #FoodNetworkAU</t>
  </si>
  <si>
    <t>Christmas Eve: Lisa Faulkner</t>
  </si>
  <si>
    <t>(S.1,Ep.5) Christmas Eve: Lisa Faulkner - Lisa Faulkner joins jeni and makes prawn saganaki filo pies, plus easy mince pies for a Christmas Eve supper. #FoodNetworkAU</t>
  </si>
  <si>
    <t>Holiday Baking Championship</t>
  </si>
  <si>
    <t>Holiday Cookie Madness</t>
  </si>
  <si>
    <t>(S.1,Ep.1) Holiday Cookie Madness - The search to find the greatest holiday baker begins as eight bakers compete in a series of challenges for the chance to win a $50,000 grand prize. #FoodNetworkAU</t>
  </si>
  <si>
    <t>Amateurs Redemption</t>
  </si>
  <si>
    <t>(S.23,Ep.8) Amateurs Redemption - It takes a very brave home cook to take on Chopped once, and these four amateurs are courageous enough to come back for a second time. #FoodNetworkAU</t>
  </si>
  <si>
    <t>Destination Flavour - Japan Series 1 Bitesize Ep 6</t>
  </si>
  <si>
    <t>Some of your favourite moments so far from Adam Liaw's culinary journey through Japan. #DestFlavSBS</t>
  </si>
  <si>
    <t>Fillin' Up In Florence</t>
  </si>
  <si>
    <t>(S.22,Ep.3) Fillin' up in Florence - This trip, Guy Fieri's hitting up totally traditional Italian spots in Italy. First, the 50-year-old landmark serving up their spaghetti speciality. #FoodNetworkAU</t>
  </si>
  <si>
    <t>Greek Islands</t>
  </si>
  <si>
    <t>Greek Islands - Supposedly Greece has the world's healthiest diet. From Crete to Ithaca, Anthony heads off on a culinary odyssey to find out if that reputation is deserved. #FoodNetworkAU</t>
  </si>
  <si>
    <t xml:space="preserve">s </t>
  </si>
  <si>
    <t>Carnivore's Cookout In California</t>
  </si>
  <si>
    <t>(S.3,Ep.8) Carnivore's Cookout in California - Roger Mooking cruises through central California for two spectacular, meat-filled cookouts. #FoodNetworkAU</t>
  </si>
  <si>
    <t>Destination Flavour Fillers Series 1 Ep 6</t>
  </si>
  <si>
    <t>Aaron Sanchez - Tsar Nicoulai Caviar Sampler</t>
  </si>
  <si>
    <t>Aaron Sanchez - Food stars and chefs talk about some of the best meals they've ever eaten. Aaron Sanchez chooses Tsar Nicoulai Caviar from Tsar Nicoulai, Ferry Building, San Francisco. #FoodNetworkAU</t>
  </si>
  <si>
    <t>Luke Nguyen's France Series 1 Bitesize Ep 9</t>
  </si>
  <si>
    <t>Sweet Goats Cheese Croquette From Ep 4</t>
  </si>
  <si>
    <t>Indonesia - Daniel Manata</t>
  </si>
  <si>
    <t>Daniel Manata - Food stars and celebrities talk about some of the best meals they've ever eaten. , Daniel Manata chooses betawi rijsttafel from Tugu Kunstkring Paleis, Indonesia. #FoodNetworkAU</t>
  </si>
  <si>
    <t>Simply Special</t>
  </si>
  <si>
    <t>(S.26,Ep.11) Simply Special - Rachael shows you how to make impressive yet easy meals at home in 30 minutes. Today, she prepares a special Italian supper that can be made in no time. #FoodNetworkAU</t>
  </si>
  <si>
    <t>Starry, Starry Night</t>
  </si>
  <si>
    <t>(S.8,Ep.10) Starry Night - Giada hosts a star-themed cocktail party. The menu includes crispy bacon-wrapped dates with lemon basil crema, and crostini with ricotta and peppercorns. #FoodNetworkAU</t>
  </si>
  <si>
    <t>Food Lovers Guide To Australia Series 4 Ep 9</t>
  </si>
  <si>
    <t>Maeve O'Meara and Joanna Savill continue to explore the best food and produce around. In this episode: old fashioned fish and chips; fantastic fruit flavoured gels; and soft tofu. #FoodNetworkAU</t>
  </si>
  <si>
    <t>Surprise Italian Party</t>
  </si>
  <si>
    <t xml:space="preserve">(S.10,Ep.2) Surprise Italian Party - Ina is hosting a surprise dinner party with an Italian theme for a friend. She's sharing her dinner party know-how and strategies. #FoodNetworkAU </t>
  </si>
  <si>
    <t>Aaron McCargo Jr. - Food stars and chefs talk about some of the best meals they've ever eaten. Aaron McCargo Jr. chooses panzarotti from Panzarotti Pizza King, Camden, New Jersey. #FoodNetworkAU</t>
  </si>
  <si>
    <t>Battle America Ii: Cook Or Be Cooked</t>
  </si>
  <si>
    <t>(S.5,Ep.5) Battle America II: Cook or be Cooked - Four talented chefs proudly represent their regions in the return of a Triple G favorite, Battle America. #FoodNetworkAU</t>
  </si>
  <si>
    <t>Curious Case Of Curry, The</t>
  </si>
  <si>
    <t>(S.13,Ep.14) The Curious Case of Curry - Host Alton Brown attempts to set the record straight on the beloved English dish that made India famous. #FoodNetworkAU</t>
  </si>
  <si>
    <t>Christmas Day: Matt Tebbutt</t>
  </si>
  <si>
    <t>(S.1,Ep.6) Christmas Day: Matt Tebbutt - Matt Tebbutt joins Jeni and cooks brined roast turkey with all the trimmings and gravy. For leftovers, Matt has a zesty Asian turkey salad. #FoodNetworkAU</t>
  </si>
  <si>
    <t>Classic Holiday Flavours</t>
  </si>
  <si>
    <t>(S.1,Ep.2) Classic Holiday Flavours - The search to find the greatest holiday baker continues as the remaining seven compete in a series of challenges for the chance to win $50,000. #FoodNetworkAU</t>
  </si>
  <si>
    <t>Chocolate Rush!</t>
  </si>
  <si>
    <t>(S.23,Ep.9) Chocolate Rush! - A surge of excitement is felt in the Chopped Kitchen when the four chefs find out that every mystery basket will contain chocolate! #FoodNetworkAU</t>
  </si>
  <si>
    <t>Arizona All-Stars</t>
  </si>
  <si>
    <t>(S.22,Ep.4) Arizona All-Stars - This trip, Guy Fieri's heading southwest for a flavour-filled tour of Arizona. First, the real-deal Italian market making an authentic beef specialty. #FoodNetworkAU</t>
  </si>
  <si>
    <t>Romania</t>
  </si>
  <si>
    <t>(S.4,Ep.6) Romania - Anthony and Zamir are off on an adventure to celebrate Zamir's birthday in Romania, a land of vampire tales, communist regimes and a rich culinary history. #FoodNetworkAU</t>
  </si>
  <si>
    <t>West Coast Roasts</t>
  </si>
  <si>
    <t>(S.3,Ep.9) West Coast Roasts - Roger Mooking visits the West Coast for two wood-fired roasts. First, he heads to Sloughhouse to visit Passmore Ranch, a freshwater sustainable fish farm. #FoodNetworkAU</t>
  </si>
  <si>
    <t>Destination Flavour - Japan Series 1 Bitesize Ep 7</t>
  </si>
  <si>
    <t>Some of your favourite moments from Adam Liaw's culinary journey across Japan and his wonderful cultural experences along the way. #DestFlavSBS</t>
  </si>
  <si>
    <t>Shane Delia's Spice Journey - Turkey S1 Bitesize Ep 2</t>
  </si>
  <si>
    <t>Philippines - Stephanie Zubiri</t>
  </si>
  <si>
    <t>Stephanie Zubiri - Food stars and celebrities talk about some of the best food they've ever eaten. Stephanie Zubiri chooses tagliolini arrabbiata from Va Bene, Makati City, Philippines. #FoodNetworkAU</t>
  </si>
  <si>
    <t>Luke Nguyen's Greater Mekong Fillers Series 2 Ep 10</t>
  </si>
  <si>
    <t>Beer Bbq Lamb Ribs From Ep 5</t>
  </si>
  <si>
    <t>Shane Delia's Spice Journey - Turkey S1 Bitesize Ep 4</t>
  </si>
  <si>
    <t>Destination Flavour - Japan Series 1 Bitesize Ep 8</t>
  </si>
  <si>
    <t>Some of your favourite moments from Adam Liaw's culinary and cultural journey across Japan. #DestFlavSBS</t>
  </si>
  <si>
    <t>Bobby Flay - Peanut Butter And Banana Stuffed French Toast</t>
  </si>
  <si>
    <t>Bobby Flay - Food stars and chefs talk about some of the best meals they've ever eaten. Bobby Flay chooses peanut butter and banana stuffed French toast from Cafe 222 in San Diego. #FoodNetworkAU</t>
  </si>
  <si>
    <t>Shane Delia's Spice Journey - Turkey S1 Bitesize Ep 6</t>
  </si>
  <si>
    <t>Luke Nguyen's Greater Mekong Fillers Series 2 Ep 1</t>
  </si>
  <si>
    <t>Big Bold Bld</t>
  </si>
  <si>
    <t>(S.26,Ep.12) Big Bold BLD - Rachael Ray shows you how to make impressive yet easy meals at home in 30 minutes. Today, big bold flavours highlight a meal that's perfect for any time. #FoodNetworkAU</t>
  </si>
  <si>
    <t>Steak House, The</t>
  </si>
  <si>
    <t>(S.8,Ep.10) The Steak House - Giada visits the Belcampo Meat Company in L.A. to learn about different cuts of meat. Then, she returns home and makes three different steak dishes. #FoodNetworkAU</t>
  </si>
  <si>
    <t>Food Lovers Guide To Australia Series 4 Ep 10</t>
  </si>
  <si>
    <t>Maeve O'Meara and Joanna Savill continue to explore the best food and produce around. In this episode: spelt - a grain that's been cultivated since ancient times; and voluptuous nougat. #FoodNetworkAU</t>
  </si>
  <si>
    <t>Welcome To Town Party</t>
  </si>
  <si>
    <t>(S.10,Ep.3) Welcome to Town Party - Ina is throwing a housewarming party for a new colleague. She's got the lowdown on travel-friendly dishes made from local ingredients. #FoodNetworkAU</t>
  </si>
  <si>
    <t>Singapore - Nadiah M Din</t>
  </si>
  <si>
    <t>Nadiah M. Din - Food stars and celebrities talk about some of the best meals they've ever eaten. Nadiah M. Din chooses pan-fried salmon from Sarang Cafe, Bussorah Street, Singapore. #FoodNetworkAU</t>
  </si>
  <si>
    <t>Mother's Day Madness</t>
  </si>
  <si>
    <t>(S.5,Ep.6) Mother's Day Madness - With the dairy, meat and seafood aisles down, four amazing moms must use their creativity to come up with an amazing breakfast! #FoodNetworkAU</t>
  </si>
  <si>
    <t>Ballad Of Salty And Sweet, The</t>
  </si>
  <si>
    <t>(S.13,Ep.17) The Ballad of Salty and Sweet - Host Alton Brown examines ways to super-charge desserts with salt. Bacon praline anyone? #FoodNetworkAU</t>
  </si>
  <si>
    <t>Boxing Day: Michael Caines</t>
  </si>
  <si>
    <t>(S.1,Ep.7) Boxing Day: Michael Caines - Michael Caines joins Jeni and cooks Boxing Day ham with bubble and squeak, and home cured gravadlax - plus the ultimate trifle for dessert. #FoodNetworkAU</t>
  </si>
  <si>
    <t>It's Not The Holidays Without Pie</t>
  </si>
  <si>
    <t>(S.1,Ep.3) It's Not the Holidays without Pie - The search to find the greatest holiday baker continues as the remaining six compete in a series of challenges for a $50,000 grand prize. #FoodNetworkAU</t>
  </si>
  <si>
    <t>Edinburgh</t>
  </si>
  <si>
    <t>Edinburgh - Some of your favourite moments so far from Luke Nguyen's culinary and cultural journey through the UK. #LukeNguyensUK</t>
  </si>
  <si>
    <t>Viewers' Choice Ingredients</t>
  </si>
  <si>
    <t>(S.23,Ep.10) Viewers' Choice Ingredients - Today, the mystery basket ingredients were suggested by fans on social media. The chefs open the first basket and find a difficult protein. #FoodNetworkAU</t>
  </si>
  <si>
    <t>Caramelised Pineapple Pie From Ep 5</t>
  </si>
  <si>
    <t>Roadtrippin'</t>
  </si>
  <si>
    <t>(S.22,Ep.5) Roadtrippin' - This trip, Guy Fieri's headed coast to coast, from north to south. In Atlantic City, the local legend dishing' out righteous crab-stuffed flounder. #FoodNetworkAU</t>
  </si>
  <si>
    <t>Jamaica</t>
  </si>
  <si>
    <t>(S.4,Ep.7) Jamaica - Jamaica is a vibrant, colourful land full of resorts and reggae music. Anthony is travelling there to uncover the lesser-known Jamaica. #FoodNetworkAU</t>
  </si>
  <si>
    <t xml:space="preserve">d </t>
  </si>
  <si>
    <t>Wilderness Cooking</t>
  </si>
  <si>
    <t>(S.3,Ep.10) Wilderness Cooking - Roger Mooking visits the Jack Mountain Bushcraft School in Maine, where owner and guide Tim Smith teaches him how to create a rustic outdoor kitchen. #FoodNetworkAU</t>
  </si>
  <si>
    <t>Aaron Sanchez - Tacos</t>
  </si>
  <si>
    <t>Aaron Sanchez - Food stars and chefs talk about some of the best meals they've ever eaten. Aaron Sanchez chooses tacos from Chico's Tacos, El Paso, Texas. #FoodNetworkAU</t>
  </si>
  <si>
    <t>Destination Flavour Down Under Series 1 Bitesize Ep 7</t>
  </si>
  <si>
    <t>Indonedia - Adhika Maxi</t>
  </si>
  <si>
    <t>Adhika Maxi - Food stars and celebrities talk about some of the best meals they've ever eaten. Adhika Maxi chooses le filet de boef from Emilie French Restaurant, Jakarta, Indonesia. #FoodNetworkAU</t>
  </si>
  <si>
    <t>Spanish Nights</t>
  </si>
  <si>
    <t>(S.26,Ep.13) Spanish Nights - Rachael Ray shows you how to make impressive yet easy meals at home in 30 minutes. Today, Rachael prepares a menu that is speedy, Spanish, and spectacular. #FoodNetworkAU</t>
  </si>
  <si>
    <t>Friends For Lunch</t>
  </si>
  <si>
    <t>(S.8,Ep.10) Friends for Lunch - Giada's daughter Jade has invited some friends over for an after-school lunch, so Giada is whipping up a fun kid-friendly menu. #FoodNetworkAU</t>
  </si>
  <si>
    <t>Food Lovers Guide To Australia Series 4 Ep 11</t>
  </si>
  <si>
    <t>Maeve O'Meara and Joanna Savill continue to explore the best food and produce around. In this episode: growing and preparing vegetables; and crunchy heritage apples. #FoodNetworkAU</t>
  </si>
  <si>
    <t>Wedding Anniversary</t>
  </si>
  <si>
    <t>(S.10,Ep.4) Wedding Anniversary - It's Ina and Jeffrey's wedding anniversary and Ina's got a romantic game plan guaranteed to impress, including a perfect alfresco setting. #FoodNetworkAU</t>
  </si>
  <si>
    <t>Aida Mollenkamp - Ricotta Blueberry Pancakes</t>
  </si>
  <si>
    <t>Aida Mollenkamp - Food stars and chefs talk about some of the best meals they've ever eaten. Aida Mollenkamp chooses ricotta blueberry pancakes from BLD, Los Angeles, California. #FoodNetworkAU</t>
  </si>
  <si>
    <t>It's A Fieri Father's Day</t>
  </si>
  <si>
    <t>(S.5,Ep.7) It's a Fieri Father's Day! - Four fathers are out to prove they're the World's Greatest Dad in the kitchen, while Guy's son, Hunter, is out to prove he's a good co-host. #FoodNetworkAU</t>
  </si>
  <si>
    <t>Luke Nguyen's Greater Mekong Fillers Series 2 Ep 2</t>
  </si>
  <si>
    <t>Don't Be Chicken Of Dumplings</t>
  </si>
  <si>
    <t>(S.13,Ep.18) Don't Be Chicken of Dumplings - Host Alton Brown takes on the classic American soup that divides the country, and his family. #FoodNetworkAU</t>
  </si>
  <si>
    <t>Alternative Christmas: John Whaite</t>
  </si>
  <si>
    <t>(S.1,Ep.8) Alternative Christmas: John Whaite - John Whaite joins Jeni and presents his recipes: Christmas bundt cake, vegetable strudel, and white chocolate and ginger nut truffles. #FoodNetworkAU</t>
  </si>
  <si>
    <t>Great Holiday Cake-Over, The</t>
  </si>
  <si>
    <t>(S.1,Ep.4) The Great Holiday Cake-Over - The search to find the greatest holiday baker continues as the remaining five compete in a series of challenges for a $50,000 grand prize. #FoodNetworkAU</t>
  </si>
  <si>
    <t>Judges' Face-Off</t>
  </si>
  <si>
    <t xml:space="preserve">(S.23,Ep.11) Judges' Face-Off - It's a friendly competition between friends, when the Chopped judges face off with baskets containing leftover ingredients. #FoodNetworkAU </t>
  </si>
  <si>
    <t>From Atlantic To Pacific</t>
  </si>
  <si>
    <t>(S.22,Ep.6) From Atlantic to Pacific - This trip, Guy Fieri's getting a far out taste of both coasts. In Bakersfield, the 75-year-old steakhouse firing up savoury stuffed pork chops. #FoodNetworkAU</t>
  </si>
  <si>
    <t>Hawaii</t>
  </si>
  <si>
    <t>(S.4,Ep.8) Hawaii - Anthony heads to arguably the most exotic state in the US, Hawaii. There he enjoys surfing, visits a volcano, and samples the local culture, including a luau. #FoodNetworkAU</t>
  </si>
  <si>
    <t>Fireplace Feasts</t>
  </si>
  <si>
    <t>(S.3,Ep.11) Fireplace Feasts - Everyone loves sitting in front of a fireplace, but Roger Mooking loves cooking in one. Today, he visits two places that host delicious fireplace feasts. #FoodNetworkAU</t>
  </si>
  <si>
    <t>Mini Custard Filo Pastries From Ep 6</t>
  </si>
  <si>
    <t>Philippines - Karylle</t>
  </si>
  <si>
    <t>Karylle - Food stars and celebrities talk about some of the best meals they've ever eaten. Karylle chooses the oyster burger and fries from the Hungry Hound, Philippines. #FoodNetworkAU</t>
  </si>
  <si>
    <t>Luke Nguyen's Lunar New Year Bitesize Series 1 Ep 4</t>
  </si>
  <si>
    <t>Cat Cora - Bar-B-Q Beef Sandwich</t>
  </si>
  <si>
    <t>Cat Cora - Food stars and chefs talk about some of the best meals they've ever eaten. Cat Cora chooses BBQ beef sandwich from Cold Spring Tavern, Santa Barbara, California. #FoodNetworkAU</t>
  </si>
  <si>
    <t>Spinach And Ricotta Ravioli From Ep 6</t>
  </si>
  <si>
    <t>Game Changer</t>
  </si>
  <si>
    <t>(S.26,Ep.14) Game Changer - Rachael shows you how to make impressive yet easy meals at home in 30 minutes. Today she prepares a meal that is so elegant, you'll forget it's good for you. #FoodNetworkAU</t>
  </si>
  <si>
    <t>15-Minute Pastas</t>
  </si>
  <si>
    <t>(S.8,Ep.12) 15-Minute Pastas - Giada shares her love for entertaining California-style. Today, Giada shows us how to make four pasta dishes that can all be accomplished in 15 minutes. #FoodNetworkAU</t>
  </si>
  <si>
    <t>Food Lovers Guide To Australia Series 4 Ep 12</t>
  </si>
  <si>
    <t>Maeve O'Meara and Joanna Savill continue to explore the best food and produce around. In this episode: the fishermen of Ceduna; cake decorating with Amanda Way; and the ginger growers. #FoodNetworkAU</t>
  </si>
  <si>
    <t>Birthday Boat Party</t>
  </si>
  <si>
    <t>(S.10,Ep.5) Birthday Boat Party - Ina is setting sail down the Hudson River to celebrate a friend's birthday. They're providing the boat and she's bringing fantastic portable food. #FoodNetworkAU</t>
  </si>
  <si>
    <t>Singapore - Leslie Tay</t>
  </si>
  <si>
    <t>Leslie Tay - Food stars and celebrities talk about some of the best meals they've ever eaten. Leslie Tay chooses the aburi sushi set from Tatsuya, Goodwood Park Hotel, Singapore. #FoodNetworkAU</t>
  </si>
  <si>
    <t>Thrillin' Grillin'</t>
  </si>
  <si>
    <t>(S.5,Ep.8) Thrillin' Grillin' - Chefs from all over are fired up about making their best grilled dish until Guy informs them they can only use ingredients that begin with A,B or G. #FoodNetworkAU</t>
  </si>
  <si>
    <t>Destination Flavour Fillers Series 1 Ep 9</t>
  </si>
  <si>
    <t>Catfish Will Rise Again, The</t>
  </si>
  <si>
    <t>(S.13,Ep.18) The Catfish will Rise Again - After confessing a long-lived love for catfish, host Alton Brown sets out to modernise its image. #FoodNetworkAU</t>
  </si>
  <si>
    <t>Spanish Christmas: Omar Alibhoy</t>
  </si>
  <si>
    <t>(S.1,Ep.9) Spanish Christmas: Omar Alibhoy - Spanish Chef Omar Allibhoy joins Jeni and cooks food for a Spanish Christmas, including oysters cooked in salsa verde, and suckling pig. #FoodNetworkAU</t>
  </si>
  <si>
    <t>Great Holiday Traditions</t>
  </si>
  <si>
    <t>(S.1,Ep.5) Great Holiday Traditions - The search to find the greatest holiday baker continues as the four remaining bakers compete in a series of challenges for a $50,000 grand prize. #FoodNetworkAU</t>
  </si>
  <si>
    <t>Spelt Crust Nectarine Tart From Ep 7</t>
  </si>
  <si>
    <t>Fake Cake, Real Stakes</t>
  </si>
  <si>
    <t xml:space="preserve">(S.23,Ep.12) Fake Cake, Real Stakes - It's a great fake out, when all the basket ingredients are in disguise. The "chicken wings" in the first basket are a secretly sweet item! #FoodNetworkAU </t>
  </si>
  <si>
    <t>Globe Tasting</t>
  </si>
  <si>
    <t>(S.22,Ep.7) Globe Tasting - This trip, Guy Fieri's getting an authentic taste of all ends of the earth. In Bakersfield, the restaurant firing up Latin-fusion favourites like lamb tacos. #FoodNetworkAU</t>
  </si>
  <si>
    <t>Into The Fire New York</t>
  </si>
  <si>
    <t>(S.4,Ep.8) Into the Fire New York - In this episode, Anthony Bourdain accepts the challenge to return to Les Halles to work his old Tuesday double shift. #FoodNetworkAU</t>
  </si>
  <si>
    <t>Playing With Fire In New England</t>
  </si>
  <si>
    <t>(S.3,Ep.12) Playing with Fire in New England - Roger Mooking meets two people in New England who love to play with fire. In Plymouth, he meets author and archeologist Paula Marcoux. #FoodNetworkAU</t>
  </si>
  <si>
    <t>Bobby Flay - Stone Crabs</t>
  </si>
  <si>
    <t>Bobby Flay - Food stars and chefs talk about some of the best meals they've ever eaten. Bobby Flay chooses stone crabs from Joe's Stone Crab, Miami, Florida. #FoodNetworkAU</t>
  </si>
  <si>
    <t>Grand Finale Fake-Out</t>
  </si>
  <si>
    <t>(S.1,Ep.4) Grand Finale Fake-Out - In the final episode, the eight kid chefs attempt to trick a room full of culinary superstars into thinking their food was made by real adult chefs. #FoodNetworkAU</t>
  </si>
  <si>
    <t>Destination Flavour Fillers Series 1 Ep 10</t>
  </si>
  <si>
    <t>Coconut Rice Pudding From Ep 8</t>
  </si>
  <si>
    <t>Glazed Quail With Chickpea Fritters From Ep 8</t>
  </si>
  <si>
    <t>Don't Be Shy</t>
  </si>
  <si>
    <t>(S.26,Ep.15) Don't Be Shy - Rachael Ray shows you how to make impressive yet easy meals at home in 30 minutes. Today Rachael prepares an old-fashioned meal packed with big bold flavour. #FoodNetworkAU</t>
  </si>
  <si>
    <t>Raffy's In The House</t>
  </si>
  <si>
    <t>(S.1,Ep.13) Raffy's in the House - Aunt Raffy joins Giada in the kitchen for a day of fun and laughter while her sister, Eloisa, joins them to try out their family dishes. #FoodNetworkAU</t>
  </si>
  <si>
    <t>Food Lovers Guide To Australia Series 4 Ep 13</t>
  </si>
  <si>
    <t>Maeve O'Meara and Joanna Savill continue to explore the best food and produce around. In this episode: a visit to an Aussie rainforest to look for bunya nuts; and tasting fruit gelato. #FoodNetworkAU</t>
  </si>
  <si>
    <t>Barefoot Contessa: Back To Basics</t>
  </si>
  <si>
    <t>Cocktails And Cookies</t>
  </si>
  <si>
    <t xml:space="preserve">(S.11,Ep.1) Cocktails and Cookies - It's all about brunch, baking and cocktail shaking as Ina asks her Hollywood mogul friends over for breakfast ricotta with berries and maple syrup. #FoodNetwworkAU </t>
  </si>
  <si>
    <t>Aaron Sanchez - Arroz Con Crema Creamy Rice</t>
  </si>
  <si>
    <t>Aaron Sanchez - Food stars and chefs talk about some of the best meals they've ever eaten. Aaron Sanchez chooses creamy rice from Zarela in New York. #FoodNetworkAU</t>
  </si>
  <si>
    <t>Triple G Redemption</t>
  </si>
  <si>
    <t>(S.5,Ep.9) Triple G Redemption - Four chefs return to Flavourtown for a second chance at the $20,000 shopping spree. But Guy doesn't make this trip any easier than their first time. #FoodNetworkAU</t>
  </si>
  <si>
    <t>New Orleans Heat</t>
  </si>
  <si>
    <t>(S.1,Ep.4) New Orleans Heat - Chef Tory McPhail enters the Inferno determined to win for his city of New Orleans, but will his seafood meatballs be enough to take home the prize? #FoodNetworkAU</t>
  </si>
  <si>
    <t>High Steaks In Texas</t>
  </si>
  <si>
    <t>(S.6,Ep.4) High Steaks in Texas - Hosted by Tyler Florence, this show pits seven teams of mobile chefs in a cross-country race. The least profitable team each week is eliminated. #FoodNetworkAU</t>
  </si>
  <si>
    <t>Say Cheese!</t>
  </si>
  <si>
    <t>(S.23,Ep.13) Say Cheese! - Cheese is not just a key ingredient for many comfort food classics, it's also the theme for today's competition. #FoodNetworkAU</t>
  </si>
  <si>
    <t>Sweet, Savoury And Saucy</t>
  </si>
  <si>
    <t>(S.22,Ep.8) Sweet, Savoury and Saucy - This trip, Guy Fieri's taste buds are in for a culinary adventure. In Bakersfield, the classic cafe dishing out Texas chili and pumpkin pancakes. #FoodNetworkAU</t>
  </si>
  <si>
    <t>Laos</t>
  </si>
  <si>
    <t>(S.4,Ep.10) Laos - In this episode, Anthony Bourdain lands in Laos, a land with picturesque landscapes, exotic cuisines and a mysterious history. #FoodNetworkAU</t>
  </si>
  <si>
    <t>Spring Celebration In Kentucky</t>
  </si>
  <si>
    <t>(S.3,Ep.13) Spring Celebration in Kentucky - Richard McCallister of Marksbury Farm Market invites Roger Mooking to his annual spring celebration in Lancaster, Kentucky. #FoodNetworkAU</t>
  </si>
  <si>
    <t>Luke Nguyen's France Series 1 Bitesize Ep 7</t>
  </si>
  <si>
    <t>Philippines - Erwan Heussaff</t>
  </si>
  <si>
    <t>Erwan Heussaff - Food stars and celebrities talk about some of the best meals they've ever eaten. Erwan Heussaff chooses sizzling kansi from Sarsa, Bonifacio Global City, Philippines. #FoodNetworkAU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</si>
</sst>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4029075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9"/>
  <sheetViews>
    <sheetView tabSelected="1" view="pageBreakPreview" zoomScale="80" zoomScaleNormal="9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55.57421875" style="1" customWidth="1"/>
    <col min="4" max="4" width="71.8515625" style="0" customWidth="1"/>
    <col min="5" max="5" width="204.57421875" style="1" customWidth="1"/>
    <col min="6" max="6" width="26.57421875" style="0" customWidth="1"/>
    <col min="7" max="7" width="24.8515625" style="0" customWidth="1"/>
    <col min="8" max="8" width="13.28125" style="0" customWidth="1"/>
    <col min="9" max="9" width="22.7109375" style="0" customWidth="1"/>
    <col min="10" max="10" width="25.57421875" style="0" customWidth="1"/>
    <col min="11" max="11" width="22.7109375" style="0" customWidth="1"/>
  </cols>
  <sheetData>
    <row r="1" spans="3:5" s="2" customFormat="1" ht="252" customHeight="1">
      <c r="C1" s="3"/>
      <c r="E1" s="3"/>
    </row>
    <row r="2" spans="1:5" s="5" customFormat="1" ht="64.5" customHeight="1">
      <c r="A2" s="4" t="s">
        <v>125</v>
      </c>
      <c r="B2" s="4"/>
      <c r="E2" s="6"/>
    </row>
    <row r="3" spans="1:12" ht="21">
      <c r="A3" s="8" t="s">
        <v>0</v>
      </c>
      <c r="B3" s="8" t="s">
        <v>1</v>
      </c>
      <c r="C3" s="8" t="s">
        <v>2</v>
      </c>
      <c r="D3" s="8" t="s">
        <v>5</v>
      </c>
      <c r="E3" s="8" t="s">
        <v>4</v>
      </c>
      <c r="F3" s="8" t="s">
        <v>7</v>
      </c>
      <c r="G3" s="8" t="s">
        <v>6</v>
      </c>
      <c r="H3" s="8" t="s">
        <v>68</v>
      </c>
      <c r="I3" s="8" t="s">
        <v>3</v>
      </c>
      <c r="J3" s="8" t="s">
        <v>69</v>
      </c>
      <c r="K3" s="8" t="s">
        <v>13</v>
      </c>
      <c r="L3" s="7"/>
    </row>
    <row r="4" spans="1:9" ht="15">
      <c r="A4" t="str">
        <f aca="true" t="shared" si="0" ref="A4:A54">"2015-12-06"</f>
        <v>2015-12-06</v>
      </c>
      <c r="B4" t="str">
        <f>"0500"</f>
        <v>0500</v>
      </c>
      <c r="C4" t="s">
        <v>28</v>
      </c>
      <c r="D4" t="s">
        <v>117</v>
      </c>
      <c r="E4" t="s">
        <v>118</v>
      </c>
      <c r="F4" t="s">
        <v>12</v>
      </c>
      <c r="G4" t="s">
        <v>9</v>
      </c>
      <c r="I4" t="s">
        <v>8</v>
      </c>
    </row>
    <row r="5" spans="1:10" ht="15">
      <c r="A5" t="str">
        <f t="shared" si="0"/>
        <v>2015-12-06</v>
      </c>
      <c r="B5" t="str">
        <f>"0530"</f>
        <v>0530</v>
      </c>
      <c r="C5" t="s">
        <v>101</v>
      </c>
      <c r="D5" t="s">
        <v>119</v>
      </c>
      <c r="E5" t="s">
        <v>120</v>
      </c>
      <c r="F5" t="s">
        <v>12</v>
      </c>
      <c r="G5" t="s">
        <v>9</v>
      </c>
      <c r="I5" t="s">
        <v>11</v>
      </c>
      <c r="J5" t="s">
        <v>70</v>
      </c>
    </row>
    <row r="6" spans="1:11" ht="15">
      <c r="A6" t="str">
        <f t="shared" si="0"/>
        <v>2015-12-06</v>
      </c>
      <c r="B6" t="str">
        <f>"0625"</f>
        <v>0625</v>
      </c>
      <c r="C6" t="s">
        <v>34</v>
      </c>
      <c r="D6" t="s">
        <v>35</v>
      </c>
      <c r="E6" t="s">
        <v>60</v>
      </c>
      <c r="F6" t="s">
        <v>10</v>
      </c>
      <c r="G6" t="s">
        <v>9</v>
      </c>
      <c r="I6" t="s">
        <v>8</v>
      </c>
      <c r="K6" t="s">
        <v>15</v>
      </c>
    </row>
    <row r="7" spans="1:9" ht="15">
      <c r="A7" t="str">
        <f t="shared" si="0"/>
        <v>2015-12-06</v>
      </c>
      <c r="B7" t="str">
        <f>"0630"</f>
        <v>0630</v>
      </c>
      <c r="C7" t="s">
        <v>29</v>
      </c>
      <c r="D7" t="s">
        <v>121</v>
      </c>
      <c r="E7" t="s">
        <v>122</v>
      </c>
      <c r="F7" t="s">
        <v>12</v>
      </c>
      <c r="G7" t="s">
        <v>9</v>
      </c>
      <c r="I7" t="s">
        <v>8</v>
      </c>
    </row>
    <row r="8" spans="1:9" ht="15">
      <c r="A8" t="str">
        <f t="shared" si="0"/>
        <v>2015-12-06</v>
      </c>
      <c r="B8" t="str">
        <f>"0700"</f>
        <v>0700</v>
      </c>
      <c r="C8" t="s">
        <v>50</v>
      </c>
      <c r="D8" t="s">
        <v>126</v>
      </c>
      <c r="E8" t="s">
        <v>127</v>
      </c>
      <c r="F8" t="s">
        <v>12</v>
      </c>
      <c r="G8" t="s">
        <v>9</v>
      </c>
      <c r="I8" t="s">
        <v>8</v>
      </c>
    </row>
    <row r="9" spans="1:11" ht="15">
      <c r="A9" t="str">
        <f t="shared" si="0"/>
        <v>2015-12-06</v>
      </c>
      <c r="B9" t="str">
        <f>"0755"</f>
        <v>0755</v>
      </c>
      <c r="C9" t="s">
        <v>36</v>
      </c>
      <c r="D9" t="s">
        <v>90</v>
      </c>
      <c r="E9" t="s">
        <v>38</v>
      </c>
      <c r="F9" t="s">
        <v>10</v>
      </c>
      <c r="G9" t="s">
        <v>9</v>
      </c>
      <c r="H9" t="s">
        <v>15</v>
      </c>
      <c r="I9" t="s">
        <v>8</v>
      </c>
      <c r="K9" t="s">
        <v>15</v>
      </c>
    </row>
    <row r="10" spans="1:9" ht="15">
      <c r="A10" t="str">
        <f t="shared" si="0"/>
        <v>2015-12-06</v>
      </c>
      <c r="B10" t="str">
        <f>"0800"</f>
        <v>0800</v>
      </c>
      <c r="C10" t="s">
        <v>47</v>
      </c>
      <c r="D10" t="s">
        <v>113</v>
      </c>
      <c r="E10" t="s">
        <v>114</v>
      </c>
      <c r="F10" t="s">
        <v>12</v>
      </c>
      <c r="G10" t="s">
        <v>9</v>
      </c>
      <c r="H10" t="s">
        <v>15</v>
      </c>
      <c r="I10" t="s">
        <v>11</v>
      </c>
    </row>
    <row r="11" spans="1:11" ht="15">
      <c r="A11" t="str">
        <f t="shared" si="0"/>
        <v>2015-12-06</v>
      </c>
      <c r="B11" t="str">
        <f>"0855"</f>
        <v>0855</v>
      </c>
      <c r="C11" t="s">
        <v>48</v>
      </c>
      <c r="D11" t="s">
        <v>128</v>
      </c>
      <c r="E11" t="s">
        <v>97</v>
      </c>
      <c r="F11" t="s">
        <v>10</v>
      </c>
      <c r="G11" t="s">
        <v>9</v>
      </c>
      <c r="H11" t="s">
        <v>15</v>
      </c>
      <c r="I11" t="s">
        <v>8</v>
      </c>
      <c r="K11" t="s">
        <v>15</v>
      </c>
    </row>
    <row r="12" spans="1:9" ht="15">
      <c r="A12" t="str">
        <f t="shared" si="0"/>
        <v>2015-12-06</v>
      </c>
      <c r="B12" t="str">
        <f>"0900"</f>
        <v>0900</v>
      </c>
      <c r="C12" t="s">
        <v>19</v>
      </c>
      <c r="D12" t="s">
        <v>105</v>
      </c>
      <c r="E12" t="s">
        <v>106</v>
      </c>
      <c r="F12" t="s">
        <v>12</v>
      </c>
      <c r="G12" t="s">
        <v>9</v>
      </c>
      <c r="I12" t="s">
        <v>8</v>
      </c>
    </row>
    <row r="13" spans="1:9" ht="15">
      <c r="A13" t="str">
        <f t="shared" si="0"/>
        <v>2015-12-06</v>
      </c>
      <c r="B13" t="str">
        <f>"0930"</f>
        <v>0930</v>
      </c>
      <c r="C13" t="s">
        <v>26</v>
      </c>
      <c r="D13" t="s">
        <v>115</v>
      </c>
      <c r="E13" t="s">
        <v>116</v>
      </c>
      <c r="F13" t="s">
        <v>12</v>
      </c>
      <c r="G13" t="s">
        <v>9</v>
      </c>
      <c r="H13" t="s">
        <v>15</v>
      </c>
      <c r="I13" t="s">
        <v>11</v>
      </c>
    </row>
    <row r="14" spans="1:11" ht="15">
      <c r="A14" t="str">
        <f t="shared" si="0"/>
        <v>2015-12-06</v>
      </c>
      <c r="B14" t="str">
        <f>"1025"</f>
        <v>1025</v>
      </c>
      <c r="C14" t="s">
        <v>32</v>
      </c>
      <c r="D14" t="s">
        <v>129</v>
      </c>
      <c r="E14" t="s">
        <v>33</v>
      </c>
      <c r="F14" t="s">
        <v>10</v>
      </c>
      <c r="G14" t="s">
        <v>9</v>
      </c>
      <c r="I14" t="s">
        <v>8</v>
      </c>
      <c r="K14" t="s">
        <v>15</v>
      </c>
    </row>
    <row r="15" spans="1:9" ht="15">
      <c r="A15" t="str">
        <f t="shared" si="0"/>
        <v>2015-12-06</v>
      </c>
      <c r="B15" t="str">
        <f>"1030"</f>
        <v>1030</v>
      </c>
      <c r="C15" t="s">
        <v>14</v>
      </c>
      <c r="D15" t="s">
        <v>103</v>
      </c>
      <c r="E15" t="s">
        <v>104</v>
      </c>
      <c r="F15" t="s">
        <v>12</v>
      </c>
      <c r="G15" t="s">
        <v>9</v>
      </c>
      <c r="I15" t="s">
        <v>8</v>
      </c>
    </row>
    <row r="16" spans="1:9" ht="15">
      <c r="A16" t="str">
        <f t="shared" si="0"/>
        <v>2015-12-06</v>
      </c>
      <c r="B16" t="str">
        <f>"1100"</f>
        <v>1100</v>
      </c>
      <c r="C16" t="s">
        <v>46</v>
      </c>
      <c r="D16" t="s">
        <v>111</v>
      </c>
      <c r="E16" t="s">
        <v>112</v>
      </c>
      <c r="F16" t="s">
        <v>12</v>
      </c>
      <c r="G16" t="s">
        <v>9</v>
      </c>
      <c r="I16" t="s">
        <v>8</v>
      </c>
    </row>
    <row r="17" spans="1:11" ht="15">
      <c r="A17" t="str">
        <f t="shared" si="0"/>
        <v>2015-12-06</v>
      </c>
      <c r="B17" t="str">
        <f>"1155"</f>
        <v>1155</v>
      </c>
      <c r="C17" t="s">
        <v>34</v>
      </c>
      <c r="D17" t="s">
        <v>100</v>
      </c>
      <c r="E17" t="s">
        <v>60</v>
      </c>
      <c r="F17" t="s">
        <v>10</v>
      </c>
      <c r="G17" t="s">
        <v>9</v>
      </c>
      <c r="I17" t="s">
        <v>8</v>
      </c>
      <c r="K17" t="s">
        <v>15</v>
      </c>
    </row>
    <row r="18" spans="1:9" ht="15">
      <c r="A18" t="str">
        <f t="shared" si="0"/>
        <v>2015-12-06</v>
      </c>
      <c r="B18" t="str">
        <f>"1200"</f>
        <v>1200</v>
      </c>
      <c r="C18" t="s">
        <v>21</v>
      </c>
      <c r="D18" t="s">
        <v>107</v>
      </c>
      <c r="E18" t="s">
        <v>108</v>
      </c>
      <c r="F18" t="s">
        <v>12</v>
      </c>
      <c r="G18" t="s">
        <v>9</v>
      </c>
      <c r="I18" t="s">
        <v>8</v>
      </c>
    </row>
    <row r="19" spans="1:9" ht="15">
      <c r="A19" t="str">
        <f t="shared" si="0"/>
        <v>2015-12-06</v>
      </c>
      <c r="B19" t="str">
        <f>"1225"</f>
        <v>1225</v>
      </c>
      <c r="C19" t="s">
        <v>93</v>
      </c>
      <c r="D19" t="s">
        <v>130</v>
      </c>
      <c r="E19" t="s">
        <v>131</v>
      </c>
      <c r="F19" t="s">
        <v>39</v>
      </c>
      <c r="G19" t="s">
        <v>9</v>
      </c>
      <c r="I19" t="s">
        <v>8</v>
      </c>
    </row>
    <row r="20" spans="1:9" ht="15">
      <c r="A20" t="str">
        <f t="shared" si="0"/>
        <v>2015-12-06</v>
      </c>
      <c r="B20" t="str">
        <f>"1230"</f>
        <v>1230</v>
      </c>
      <c r="C20" t="s">
        <v>22</v>
      </c>
      <c r="D20" t="s">
        <v>109</v>
      </c>
      <c r="E20" t="s">
        <v>110</v>
      </c>
      <c r="F20" t="s">
        <v>12</v>
      </c>
      <c r="G20" t="s">
        <v>9</v>
      </c>
      <c r="H20" t="s">
        <v>15</v>
      </c>
      <c r="I20" t="s">
        <v>11</v>
      </c>
    </row>
    <row r="21" spans="1:11" ht="15">
      <c r="A21" t="str">
        <f t="shared" si="0"/>
        <v>2015-12-06</v>
      </c>
      <c r="B21" t="str">
        <f>"1325"</f>
        <v>1325</v>
      </c>
      <c r="C21" t="s">
        <v>30</v>
      </c>
      <c r="D21" t="s">
        <v>82</v>
      </c>
      <c r="E21" t="s">
        <v>31</v>
      </c>
      <c r="F21" t="s">
        <v>10</v>
      </c>
      <c r="G21" t="s">
        <v>9</v>
      </c>
      <c r="H21" t="s">
        <v>15</v>
      </c>
      <c r="I21" t="s">
        <v>8</v>
      </c>
      <c r="K21" t="s">
        <v>15</v>
      </c>
    </row>
    <row r="22" spans="1:10" ht="15">
      <c r="A22" t="str">
        <f t="shared" si="0"/>
        <v>2015-12-06</v>
      </c>
      <c r="B22" t="str">
        <f>"1330"</f>
        <v>1330</v>
      </c>
      <c r="C22" t="s">
        <v>101</v>
      </c>
      <c r="D22" t="s">
        <v>119</v>
      </c>
      <c r="E22" t="s">
        <v>120</v>
      </c>
      <c r="F22" t="s">
        <v>12</v>
      </c>
      <c r="G22" t="s">
        <v>9</v>
      </c>
      <c r="I22" t="s">
        <v>11</v>
      </c>
      <c r="J22" t="s">
        <v>70</v>
      </c>
    </row>
    <row r="23" spans="1:11" ht="15">
      <c r="A23" t="str">
        <f t="shared" si="0"/>
        <v>2015-12-06</v>
      </c>
      <c r="B23" t="str">
        <f>"1425"</f>
        <v>1425</v>
      </c>
      <c r="C23" t="s">
        <v>41</v>
      </c>
      <c r="D23" t="s">
        <v>123</v>
      </c>
      <c r="E23" t="s">
        <v>124</v>
      </c>
      <c r="F23" t="s">
        <v>10</v>
      </c>
      <c r="G23" t="s">
        <v>9</v>
      </c>
      <c r="H23" t="s">
        <v>15</v>
      </c>
      <c r="I23" t="s">
        <v>8</v>
      </c>
      <c r="K23" t="s">
        <v>15</v>
      </c>
    </row>
    <row r="24" spans="1:9" ht="15">
      <c r="A24" t="str">
        <f t="shared" si="0"/>
        <v>2015-12-06</v>
      </c>
      <c r="B24" t="str">
        <f>"1430"</f>
        <v>1430</v>
      </c>
      <c r="C24" t="s">
        <v>47</v>
      </c>
      <c r="D24" t="s">
        <v>113</v>
      </c>
      <c r="E24" t="s">
        <v>114</v>
      </c>
      <c r="F24" t="s">
        <v>12</v>
      </c>
      <c r="G24" t="s">
        <v>9</v>
      </c>
      <c r="H24" t="s">
        <v>15</v>
      </c>
      <c r="I24" t="s">
        <v>11</v>
      </c>
    </row>
    <row r="25" spans="1:11" ht="15">
      <c r="A25" t="str">
        <f t="shared" si="0"/>
        <v>2015-12-06</v>
      </c>
      <c r="B25" t="str">
        <f>"1525"</f>
        <v>1525</v>
      </c>
      <c r="C25" t="s">
        <v>23</v>
      </c>
      <c r="D25" t="s">
        <v>132</v>
      </c>
      <c r="E25" t="s">
        <v>24</v>
      </c>
      <c r="F25" t="s">
        <v>10</v>
      </c>
      <c r="G25" t="s">
        <v>9</v>
      </c>
      <c r="I25" t="s">
        <v>8</v>
      </c>
      <c r="K25" t="s">
        <v>15</v>
      </c>
    </row>
    <row r="26" spans="1:9" ht="15">
      <c r="A26" t="str">
        <f t="shared" si="0"/>
        <v>2015-12-06</v>
      </c>
      <c r="B26" t="str">
        <f>"1530"</f>
        <v>1530</v>
      </c>
      <c r="C26" t="s">
        <v>14</v>
      </c>
      <c r="D26" t="s">
        <v>133</v>
      </c>
      <c r="E26" t="s">
        <v>134</v>
      </c>
      <c r="F26" t="s">
        <v>12</v>
      </c>
      <c r="G26" t="s">
        <v>9</v>
      </c>
      <c r="I26" t="s">
        <v>8</v>
      </c>
    </row>
    <row r="27" spans="1:9" ht="15">
      <c r="A27" t="str">
        <f t="shared" si="0"/>
        <v>2015-12-06</v>
      </c>
      <c r="B27" t="str">
        <f>"1600"</f>
        <v>1600</v>
      </c>
      <c r="C27" t="s">
        <v>19</v>
      </c>
      <c r="D27" t="s">
        <v>135</v>
      </c>
      <c r="E27" t="s">
        <v>136</v>
      </c>
      <c r="F27" t="s">
        <v>12</v>
      </c>
      <c r="G27" t="s">
        <v>9</v>
      </c>
      <c r="I27" t="s">
        <v>8</v>
      </c>
    </row>
    <row r="28" spans="1:11" ht="15">
      <c r="A28" t="str">
        <f t="shared" si="0"/>
        <v>2015-12-06</v>
      </c>
      <c r="B28" t="str">
        <f>"1630"</f>
        <v>1630</v>
      </c>
      <c r="C28" t="s">
        <v>20</v>
      </c>
      <c r="D28" t="s">
        <v>137</v>
      </c>
      <c r="E28" t="s">
        <v>138</v>
      </c>
      <c r="F28" t="s">
        <v>10</v>
      </c>
      <c r="G28" t="s">
        <v>9</v>
      </c>
      <c r="I28" t="s">
        <v>8</v>
      </c>
      <c r="K28" t="s">
        <v>15</v>
      </c>
    </row>
    <row r="29" spans="1:9" ht="15">
      <c r="A29" t="str">
        <f t="shared" si="0"/>
        <v>2015-12-06</v>
      </c>
      <c r="B29" t="str">
        <f>"1700"</f>
        <v>1700</v>
      </c>
      <c r="C29" t="s">
        <v>21</v>
      </c>
      <c r="D29" t="s">
        <v>139</v>
      </c>
      <c r="E29" t="s">
        <v>140</v>
      </c>
      <c r="F29" t="s">
        <v>12</v>
      </c>
      <c r="G29" t="s">
        <v>9</v>
      </c>
      <c r="I29" t="s">
        <v>8</v>
      </c>
    </row>
    <row r="30" spans="1:9" ht="15">
      <c r="A30" t="str">
        <f t="shared" si="0"/>
        <v>2015-12-06</v>
      </c>
      <c r="B30" t="str">
        <f>"1725"</f>
        <v>1725</v>
      </c>
      <c r="C30" t="s">
        <v>80</v>
      </c>
      <c r="D30" t="s">
        <v>79</v>
      </c>
      <c r="E30" t="s">
        <v>141</v>
      </c>
      <c r="F30" t="s">
        <v>12</v>
      </c>
      <c r="G30" t="s">
        <v>9</v>
      </c>
      <c r="I30" t="s">
        <v>8</v>
      </c>
    </row>
    <row r="31" spans="1:9" ht="15">
      <c r="A31" t="str">
        <f t="shared" si="0"/>
        <v>2015-12-06</v>
      </c>
      <c r="B31" t="str">
        <f>"1730"</f>
        <v>1730</v>
      </c>
      <c r="C31" t="s">
        <v>50</v>
      </c>
      <c r="D31" t="s">
        <v>126</v>
      </c>
      <c r="E31" t="s">
        <v>127</v>
      </c>
      <c r="F31" t="s">
        <v>12</v>
      </c>
      <c r="G31" t="s">
        <v>9</v>
      </c>
      <c r="I31" t="s">
        <v>8</v>
      </c>
    </row>
    <row r="32" spans="1:11" ht="15">
      <c r="A32" t="str">
        <f t="shared" si="0"/>
        <v>2015-12-06</v>
      </c>
      <c r="B32" t="str">
        <f>"1825"</f>
        <v>1825</v>
      </c>
      <c r="C32" t="s">
        <v>36</v>
      </c>
      <c r="D32" t="s">
        <v>142</v>
      </c>
      <c r="E32" t="s">
        <v>40</v>
      </c>
      <c r="F32" t="s">
        <v>10</v>
      </c>
      <c r="G32" t="s">
        <v>9</v>
      </c>
      <c r="I32" t="s">
        <v>8</v>
      </c>
      <c r="K32" t="s">
        <v>15</v>
      </c>
    </row>
    <row r="33" spans="1:9" ht="15">
      <c r="A33" t="str">
        <f t="shared" si="0"/>
        <v>2015-12-06</v>
      </c>
      <c r="B33" t="str">
        <f>"1830"</f>
        <v>1830</v>
      </c>
      <c r="C33" t="s">
        <v>54</v>
      </c>
      <c r="D33" t="s">
        <v>143</v>
      </c>
      <c r="E33" t="s">
        <v>144</v>
      </c>
      <c r="F33" t="s">
        <v>12</v>
      </c>
      <c r="G33" t="s">
        <v>9</v>
      </c>
      <c r="I33" t="s">
        <v>11</v>
      </c>
    </row>
    <row r="34" spans="1:11" ht="15">
      <c r="A34" t="str">
        <f t="shared" si="0"/>
        <v>2015-12-06</v>
      </c>
      <c r="B34" t="str">
        <f>"1925"</f>
        <v>1925</v>
      </c>
      <c r="C34" t="s">
        <v>57</v>
      </c>
      <c r="D34" t="s">
        <v>145</v>
      </c>
      <c r="E34" t="s">
        <v>146</v>
      </c>
      <c r="F34" t="s">
        <v>10</v>
      </c>
      <c r="G34" t="s">
        <v>9</v>
      </c>
      <c r="I34" t="s">
        <v>8</v>
      </c>
      <c r="K34" t="s">
        <v>15</v>
      </c>
    </row>
    <row r="35" spans="1:9" ht="15">
      <c r="A35" t="str">
        <f t="shared" si="0"/>
        <v>2015-12-06</v>
      </c>
      <c r="B35" t="str">
        <f>"1930"</f>
        <v>1930</v>
      </c>
      <c r="C35" t="s">
        <v>55</v>
      </c>
      <c r="D35" t="s">
        <v>147</v>
      </c>
      <c r="E35" t="s">
        <v>148</v>
      </c>
      <c r="F35" t="s">
        <v>12</v>
      </c>
      <c r="G35" t="s">
        <v>9</v>
      </c>
      <c r="I35" t="s">
        <v>8</v>
      </c>
    </row>
    <row r="36" spans="1:11" ht="15">
      <c r="A36" t="str">
        <f t="shared" si="0"/>
        <v>2015-12-06</v>
      </c>
      <c r="B36" t="str">
        <f>"2025"</f>
        <v>2025</v>
      </c>
      <c r="C36" t="s">
        <v>27</v>
      </c>
      <c r="D36" t="s">
        <v>89</v>
      </c>
      <c r="E36" t="s">
        <v>74</v>
      </c>
      <c r="F36" t="s">
        <v>10</v>
      </c>
      <c r="G36" t="s">
        <v>9</v>
      </c>
      <c r="I36" t="s">
        <v>8</v>
      </c>
      <c r="K36" t="s">
        <v>15</v>
      </c>
    </row>
    <row r="37" spans="1:9" ht="15">
      <c r="A37" t="str">
        <f t="shared" si="0"/>
        <v>2015-12-06</v>
      </c>
      <c r="B37" t="str">
        <f>"2030"</f>
        <v>2030</v>
      </c>
      <c r="C37" t="s">
        <v>26</v>
      </c>
      <c r="D37" t="s">
        <v>149</v>
      </c>
      <c r="E37" t="s">
        <v>150</v>
      </c>
      <c r="F37" t="s">
        <v>12</v>
      </c>
      <c r="G37" t="s">
        <v>9</v>
      </c>
      <c r="I37" t="s">
        <v>11</v>
      </c>
    </row>
    <row r="38" spans="1:11" ht="15">
      <c r="A38" t="str">
        <f t="shared" si="0"/>
        <v>2015-12-06</v>
      </c>
      <c r="B38" t="str">
        <f>"2125"</f>
        <v>2125</v>
      </c>
      <c r="C38" t="s">
        <v>57</v>
      </c>
      <c r="D38" t="s">
        <v>151</v>
      </c>
      <c r="E38" t="s">
        <v>152</v>
      </c>
      <c r="F38" t="s">
        <v>10</v>
      </c>
      <c r="G38" t="s">
        <v>9</v>
      </c>
      <c r="I38" t="s">
        <v>8</v>
      </c>
      <c r="K38" t="s">
        <v>15</v>
      </c>
    </row>
    <row r="39" spans="1:9" ht="15">
      <c r="A39" t="str">
        <f t="shared" si="0"/>
        <v>2015-12-06</v>
      </c>
      <c r="B39" t="str">
        <f>"2130"</f>
        <v>2130</v>
      </c>
      <c r="C39" t="s">
        <v>28</v>
      </c>
      <c r="D39" t="s">
        <v>153</v>
      </c>
      <c r="E39" t="s">
        <v>154</v>
      </c>
      <c r="F39" t="s">
        <v>12</v>
      </c>
      <c r="G39" t="s">
        <v>9</v>
      </c>
      <c r="H39" t="s">
        <v>15</v>
      </c>
      <c r="I39" t="s">
        <v>8</v>
      </c>
    </row>
    <row r="40" spans="1:11" ht="15">
      <c r="A40" t="str">
        <f t="shared" si="0"/>
        <v>2015-12-06</v>
      </c>
      <c r="B40" t="str">
        <f>"2200"</f>
        <v>2200</v>
      </c>
      <c r="C40" t="s">
        <v>101</v>
      </c>
      <c r="D40" t="s">
        <v>155</v>
      </c>
      <c r="E40" t="s">
        <v>156</v>
      </c>
      <c r="F40" t="s">
        <v>12</v>
      </c>
      <c r="G40" t="s">
        <v>9</v>
      </c>
      <c r="H40" t="s">
        <v>15</v>
      </c>
      <c r="I40" t="s">
        <v>11</v>
      </c>
      <c r="J40" t="s">
        <v>70</v>
      </c>
      <c r="K40" t="s">
        <v>15</v>
      </c>
    </row>
    <row r="41" spans="1:9" ht="15">
      <c r="A41" t="str">
        <f t="shared" si="0"/>
        <v>2015-12-06</v>
      </c>
      <c r="B41" t="str">
        <f>"2255"</f>
        <v>2255</v>
      </c>
      <c r="C41" t="s">
        <v>29</v>
      </c>
      <c r="D41" t="s">
        <v>157</v>
      </c>
      <c r="E41" t="s">
        <v>158</v>
      </c>
      <c r="F41" t="s">
        <v>12</v>
      </c>
      <c r="G41" t="s">
        <v>9</v>
      </c>
      <c r="I41" t="s">
        <v>8</v>
      </c>
    </row>
    <row r="42" spans="1:11" ht="15">
      <c r="A42" t="str">
        <f t="shared" si="0"/>
        <v>2015-12-06</v>
      </c>
      <c r="B42" t="str">
        <f>"2325"</f>
        <v>2325</v>
      </c>
      <c r="C42" t="s">
        <v>36</v>
      </c>
      <c r="D42" t="s">
        <v>63</v>
      </c>
      <c r="E42" t="s">
        <v>64</v>
      </c>
      <c r="F42" t="s">
        <v>10</v>
      </c>
      <c r="G42" t="s">
        <v>9</v>
      </c>
      <c r="H42" t="s">
        <v>15</v>
      </c>
      <c r="I42" t="s">
        <v>11</v>
      </c>
      <c r="K42" t="s">
        <v>15</v>
      </c>
    </row>
    <row r="43" spans="1:9" ht="15">
      <c r="A43" t="str">
        <f t="shared" si="0"/>
        <v>2015-12-06</v>
      </c>
      <c r="B43" t="str">
        <f>"2330"</f>
        <v>2330</v>
      </c>
      <c r="C43" t="s">
        <v>54</v>
      </c>
      <c r="D43" t="s">
        <v>143</v>
      </c>
      <c r="E43" t="s">
        <v>144</v>
      </c>
      <c r="F43" t="s">
        <v>12</v>
      </c>
      <c r="G43" t="s">
        <v>9</v>
      </c>
      <c r="I43" t="s">
        <v>11</v>
      </c>
    </row>
    <row r="44" spans="1:11" ht="15">
      <c r="A44" t="str">
        <f t="shared" si="0"/>
        <v>2015-12-06</v>
      </c>
      <c r="B44" t="str">
        <f>"2425"</f>
        <v>2425</v>
      </c>
      <c r="C44" t="s">
        <v>57</v>
      </c>
      <c r="D44" t="s">
        <v>159</v>
      </c>
      <c r="E44" t="s">
        <v>160</v>
      </c>
      <c r="F44" t="s">
        <v>10</v>
      </c>
      <c r="G44" t="s">
        <v>9</v>
      </c>
      <c r="H44" t="s">
        <v>15</v>
      </c>
      <c r="I44" t="s">
        <v>8</v>
      </c>
      <c r="K44" t="s">
        <v>15</v>
      </c>
    </row>
    <row r="45" spans="1:9" ht="15">
      <c r="A45" t="str">
        <f t="shared" si="0"/>
        <v>2015-12-06</v>
      </c>
      <c r="B45" t="str">
        <f>"2430"</f>
        <v>2430</v>
      </c>
      <c r="C45" t="s">
        <v>55</v>
      </c>
      <c r="D45" t="s">
        <v>147</v>
      </c>
      <c r="E45" t="s">
        <v>148</v>
      </c>
      <c r="F45" t="s">
        <v>12</v>
      </c>
      <c r="G45" t="s">
        <v>9</v>
      </c>
      <c r="I45" t="s">
        <v>8</v>
      </c>
    </row>
    <row r="46" spans="1:11" ht="15">
      <c r="A46" t="str">
        <f t="shared" si="0"/>
        <v>2015-12-06</v>
      </c>
      <c r="B46" t="str">
        <f>"2525"</f>
        <v>2525</v>
      </c>
      <c r="C46" t="s">
        <v>27</v>
      </c>
      <c r="D46" t="s">
        <v>73</v>
      </c>
      <c r="E46" t="s">
        <v>74</v>
      </c>
      <c r="F46" t="s">
        <v>10</v>
      </c>
      <c r="G46" t="s">
        <v>9</v>
      </c>
      <c r="I46" t="s">
        <v>8</v>
      </c>
      <c r="K46" t="s">
        <v>15</v>
      </c>
    </row>
    <row r="47" spans="1:9" ht="15">
      <c r="A47" t="str">
        <f t="shared" si="0"/>
        <v>2015-12-06</v>
      </c>
      <c r="B47" t="str">
        <f>"2530"</f>
        <v>2530</v>
      </c>
      <c r="C47" t="s">
        <v>50</v>
      </c>
      <c r="D47" t="s">
        <v>126</v>
      </c>
      <c r="E47" t="s">
        <v>127</v>
      </c>
      <c r="F47" t="s">
        <v>12</v>
      </c>
      <c r="G47" t="s">
        <v>9</v>
      </c>
      <c r="I47" t="s">
        <v>8</v>
      </c>
    </row>
    <row r="48" spans="1:11" ht="15">
      <c r="A48" t="str">
        <f t="shared" si="0"/>
        <v>2015-12-06</v>
      </c>
      <c r="B48" t="str">
        <f>"2625"</f>
        <v>2625</v>
      </c>
      <c r="C48" t="s">
        <v>30</v>
      </c>
      <c r="D48" t="s">
        <v>66</v>
      </c>
      <c r="E48" t="s">
        <v>31</v>
      </c>
      <c r="F48" t="s">
        <v>10</v>
      </c>
      <c r="G48" t="s">
        <v>9</v>
      </c>
      <c r="H48" t="s">
        <v>15</v>
      </c>
      <c r="I48" t="s">
        <v>8</v>
      </c>
      <c r="K48" t="s">
        <v>15</v>
      </c>
    </row>
    <row r="49" spans="1:9" ht="15">
      <c r="A49" t="str">
        <f t="shared" si="0"/>
        <v>2015-12-06</v>
      </c>
      <c r="B49" t="str">
        <f>"2630"</f>
        <v>2630</v>
      </c>
      <c r="C49" t="s">
        <v>14</v>
      </c>
      <c r="D49" t="s">
        <v>133</v>
      </c>
      <c r="E49" t="s">
        <v>134</v>
      </c>
      <c r="F49" t="s">
        <v>12</v>
      </c>
      <c r="G49" t="s">
        <v>9</v>
      </c>
      <c r="I49" t="s">
        <v>8</v>
      </c>
    </row>
    <row r="50" spans="1:9" ht="15">
      <c r="A50" t="str">
        <f t="shared" si="0"/>
        <v>2015-12-06</v>
      </c>
      <c r="B50" t="str">
        <f>"2700"</f>
        <v>2700</v>
      </c>
      <c r="C50" t="s">
        <v>19</v>
      </c>
      <c r="D50" t="s">
        <v>135</v>
      </c>
      <c r="E50" t="s">
        <v>136</v>
      </c>
      <c r="F50" t="s">
        <v>12</v>
      </c>
      <c r="G50" t="s">
        <v>9</v>
      </c>
      <c r="I50" t="s">
        <v>8</v>
      </c>
    </row>
    <row r="51" spans="1:11" ht="15">
      <c r="A51" t="str">
        <f t="shared" si="0"/>
        <v>2015-12-06</v>
      </c>
      <c r="B51" t="str">
        <f>"2730"</f>
        <v>2730</v>
      </c>
      <c r="C51" t="s">
        <v>20</v>
      </c>
      <c r="D51" t="s">
        <v>137</v>
      </c>
      <c r="E51" t="s">
        <v>138</v>
      </c>
      <c r="F51" t="s">
        <v>10</v>
      </c>
      <c r="G51" t="s">
        <v>9</v>
      </c>
      <c r="I51" t="s">
        <v>8</v>
      </c>
      <c r="K51" t="s">
        <v>15</v>
      </c>
    </row>
    <row r="52" spans="1:9" ht="15">
      <c r="A52" t="str">
        <f t="shared" si="0"/>
        <v>2015-12-06</v>
      </c>
      <c r="B52" t="str">
        <f>"2800"</f>
        <v>2800</v>
      </c>
      <c r="C52" t="s">
        <v>21</v>
      </c>
      <c r="D52" t="s">
        <v>139</v>
      </c>
      <c r="E52" t="s">
        <v>140</v>
      </c>
      <c r="F52" t="s">
        <v>12</v>
      </c>
      <c r="G52" t="s">
        <v>9</v>
      </c>
      <c r="I52" t="s">
        <v>8</v>
      </c>
    </row>
    <row r="53" spans="1:9" ht="15">
      <c r="A53" t="str">
        <f t="shared" si="0"/>
        <v>2015-12-06</v>
      </c>
      <c r="B53" t="str">
        <f>"2825"</f>
        <v>2825</v>
      </c>
      <c r="C53" t="s">
        <v>93</v>
      </c>
      <c r="D53" t="s">
        <v>161</v>
      </c>
      <c r="E53" t="s">
        <v>162</v>
      </c>
      <c r="F53" t="s">
        <v>39</v>
      </c>
      <c r="G53" t="s">
        <v>9</v>
      </c>
      <c r="I53" t="s">
        <v>8</v>
      </c>
    </row>
    <row r="54" spans="1:9" ht="15">
      <c r="A54" t="str">
        <f t="shared" si="0"/>
        <v>2015-12-06</v>
      </c>
      <c r="B54" t="str">
        <f>"2830"</f>
        <v>2830</v>
      </c>
      <c r="C54" t="s">
        <v>19</v>
      </c>
      <c r="D54" t="s">
        <v>135</v>
      </c>
      <c r="E54" t="s">
        <v>136</v>
      </c>
      <c r="F54" t="s">
        <v>12</v>
      </c>
      <c r="G54" t="s">
        <v>9</v>
      </c>
      <c r="I54" t="s">
        <v>8</v>
      </c>
    </row>
    <row r="55" spans="1:9" ht="15">
      <c r="A55" t="str">
        <f aca="true" t="shared" si="1" ref="A55:A105">"2015-12-07"</f>
        <v>2015-12-07</v>
      </c>
      <c r="B55" t="str">
        <f>"0500"</f>
        <v>0500</v>
      </c>
      <c r="C55" t="s">
        <v>28</v>
      </c>
      <c r="D55" t="s">
        <v>153</v>
      </c>
      <c r="E55" t="s">
        <v>154</v>
      </c>
      <c r="F55" t="s">
        <v>12</v>
      </c>
      <c r="G55" t="s">
        <v>9</v>
      </c>
      <c r="H55" t="s">
        <v>15</v>
      </c>
      <c r="I55" t="s">
        <v>8</v>
      </c>
    </row>
    <row r="56" spans="1:11" ht="15">
      <c r="A56" t="str">
        <f t="shared" si="1"/>
        <v>2015-12-07</v>
      </c>
      <c r="B56" t="str">
        <f>"0530"</f>
        <v>0530</v>
      </c>
      <c r="C56" t="s">
        <v>101</v>
      </c>
      <c r="D56" t="s">
        <v>155</v>
      </c>
      <c r="E56" t="s">
        <v>156</v>
      </c>
      <c r="F56" t="s">
        <v>12</v>
      </c>
      <c r="G56" t="s">
        <v>9</v>
      </c>
      <c r="H56" t="s">
        <v>15</v>
      </c>
      <c r="I56" t="s">
        <v>11</v>
      </c>
      <c r="J56" t="s">
        <v>70</v>
      </c>
      <c r="K56" t="s">
        <v>15</v>
      </c>
    </row>
    <row r="57" spans="1:11" ht="15">
      <c r="A57" t="str">
        <f t="shared" si="1"/>
        <v>2015-12-07</v>
      </c>
      <c r="B57" t="str">
        <f>"0625"</f>
        <v>0625</v>
      </c>
      <c r="C57" t="s">
        <v>27</v>
      </c>
      <c r="D57" t="s">
        <v>163</v>
      </c>
      <c r="E57" t="s">
        <v>74</v>
      </c>
      <c r="F57" t="s">
        <v>10</v>
      </c>
      <c r="G57" t="s">
        <v>9</v>
      </c>
      <c r="I57" t="s">
        <v>8</v>
      </c>
      <c r="K57" t="s">
        <v>15</v>
      </c>
    </row>
    <row r="58" spans="1:9" ht="15">
      <c r="A58" t="str">
        <f t="shared" si="1"/>
        <v>2015-12-07</v>
      </c>
      <c r="B58" t="str">
        <f>"0630"</f>
        <v>0630</v>
      </c>
      <c r="C58" t="s">
        <v>29</v>
      </c>
      <c r="D58" t="s">
        <v>157</v>
      </c>
      <c r="E58" t="s">
        <v>158</v>
      </c>
      <c r="F58" t="s">
        <v>12</v>
      </c>
      <c r="G58" t="s">
        <v>9</v>
      </c>
      <c r="I58" t="s">
        <v>8</v>
      </c>
    </row>
    <row r="59" spans="1:9" ht="15">
      <c r="A59" t="str">
        <f t="shared" si="1"/>
        <v>2015-12-07</v>
      </c>
      <c r="B59" t="str">
        <f>"0700"</f>
        <v>0700</v>
      </c>
      <c r="C59" t="s">
        <v>54</v>
      </c>
      <c r="D59" t="s">
        <v>143</v>
      </c>
      <c r="E59" t="s">
        <v>144</v>
      </c>
      <c r="F59" t="s">
        <v>12</v>
      </c>
      <c r="G59" t="s">
        <v>9</v>
      </c>
      <c r="I59" t="s">
        <v>11</v>
      </c>
    </row>
    <row r="60" spans="1:11" ht="15">
      <c r="A60" t="str">
        <f t="shared" si="1"/>
        <v>2015-12-07</v>
      </c>
      <c r="B60" t="str">
        <f>"0755"</f>
        <v>0755</v>
      </c>
      <c r="C60" t="s">
        <v>32</v>
      </c>
      <c r="D60" t="s">
        <v>164</v>
      </c>
      <c r="E60" t="s">
        <v>33</v>
      </c>
      <c r="F60" t="s">
        <v>10</v>
      </c>
      <c r="G60" t="s">
        <v>9</v>
      </c>
      <c r="I60" t="s">
        <v>8</v>
      </c>
      <c r="K60" t="s">
        <v>15</v>
      </c>
    </row>
    <row r="61" spans="1:9" ht="15">
      <c r="A61" t="str">
        <f t="shared" si="1"/>
        <v>2015-12-07</v>
      </c>
      <c r="B61" t="str">
        <f>"0800"</f>
        <v>0800</v>
      </c>
      <c r="C61" t="s">
        <v>55</v>
      </c>
      <c r="D61" t="s">
        <v>147</v>
      </c>
      <c r="E61" t="s">
        <v>148</v>
      </c>
      <c r="F61" t="s">
        <v>12</v>
      </c>
      <c r="G61" t="s">
        <v>9</v>
      </c>
      <c r="I61" t="s">
        <v>8</v>
      </c>
    </row>
    <row r="62" spans="1:11" ht="15">
      <c r="A62" t="str">
        <f t="shared" si="1"/>
        <v>2015-12-07</v>
      </c>
      <c r="B62" t="str">
        <f>"0855"</f>
        <v>0855</v>
      </c>
      <c r="C62" t="s">
        <v>23</v>
      </c>
      <c r="D62" t="s">
        <v>165</v>
      </c>
      <c r="E62" t="s">
        <v>24</v>
      </c>
      <c r="F62" t="s">
        <v>10</v>
      </c>
      <c r="G62" t="s">
        <v>9</v>
      </c>
      <c r="I62" t="s">
        <v>8</v>
      </c>
      <c r="K62" t="s">
        <v>15</v>
      </c>
    </row>
    <row r="63" spans="1:9" ht="15">
      <c r="A63" t="str">
        <f t="shared" si="1"/>
        <v>2015-12-07</v>
      </c>
      <c r="B63" t="str">
        <f>"0900"</f>
        <v>0900</v>
      </c>
      <c r="C63" t="s">
        <v>28</v>
      </c>
      <c r="D63" t="s">
        <v>153</v>
      </c>
      <c r="E63" t="s">
        <v>154</v>
      </c>
      <c r="F63" t="s">
        <v>12</v>
      </c>
      <c r="G63" t="s">
        <v>9</v>
      </c>
      <c r="H63" t="s">
        <v>15</v>
      </c>
      <c r="I63" t="s">
        <v>8</v>
      </c>
    </row>
    <row r="64" spans="1:9" ht="15">
      <c r="A64" t="str">
        <f t="shared" si="1"/>
        <v>2015-12-07</v>
      </c>
      <c r="B64" t="str">
        <f>"0930"</f>
        <v>0930</v>
      </c>
      <c r="C64" t="s">
        <v>26</v>
      </c>
      <c r="D64" t="s">
        <v>149</v>
      </c>
      <c r="E64" t="s">
        <v>150</v>
      </c>
      <c r="F64" t="s">
        <v>12</v>
      </c>
      <c r="G64" t="s">
        <v>9</v>
      </c>
      <c r="I64" t="s">
        <v>11</v>
      </c>
    </row>
    <row r="65" spans="1:11" ht="15">
      <c r="A65" t="str">
        <f t="shared" si="1"/>
        <v>2015-12-07</v>
      </c>
      <c r="B65" t="str">
        <f>"1025"</f>
        <v>1025</v>
      </c>
      <c r="C65" t="s">
        <v>30</v>
      </c>
      <c r="D65" t="s">
        <v>86</v>
      </c>
      <c r="E65" t="s">
        <v>31</v>
      </c>
      <c r="F65" t="s">
        <v>10</v>
      </c>
      <c r="G65" t="s">
        <v>9</v>
      </c>
      <c r="I65" t="s">
        <v>8</v>
      </c>
      <c r="K65" t="s">
        <v>15</v>
      </c>
    </row>
    <row r="66" spans="1:9" ht="15">
      <c r="A66" t="str">
        <f t="shared" si="1"/>
        <v>2015-12-07</v>
      </c>
      <c r="B66" t="str">
        <f>"1030"</f>
        <v>1030</v>
      </c>
      <c r="C66" t="s">
        <v>14</v>
      </c>
      <c r="D66" t="s">
        <v>133</v>
      </c>
      <c r="E66" t="s">
        <v>134</v>
      </c>
      <c r="F66" t="s">
        <v>12</v>
      </c>
      <c r="G66" t="s">
        <v>9</v>
      </c>
      <c r="I66" t="s">
        <v>8</v>
      </c>
    </row>
    <row r="67" spans="1:9" ht="15">
      <c r="A67" t="str">
        <f t="shared" si="1"/>
        <v>2015-12-07</v>
      </c>
      <c r="B67" t="str">
        <f>"1100"</f>
        <v>1100</v>
      </c>
      <c r="C67" t="s">
        <v>19</v>
      </c>
      <c r="D67" t="s">
        <v>135</v>
      </c>
      <c r="E67" t="s">
        <v>136</v>
      </c>
      <c r="F67" t="s">
        <v>12</v>
      </c>
      <c r="G67" t="s">
        <v>9</v>
      </c>
      <c r="I67" t="s">
        <v>8</v>
      </c>
    </row>
    <row r="68" spans="1:11" ht="15">
      <c r="A68" t="str">
        <f t="shared" si="1"/>
        <v>2015-12-07</v>
      </c>
      <c r="B68" t="str">
        <f>"1130"</f>
        <v>1130</v>
      </c>
      <c r="C68" t="s">
        <v>20</v>
      </c>
      <c r="D68" t="s">
        <v>137</v>
      </c>
      <c r="E68" t="s">
        <v>138</v>
      </c>
      <c r="F68" t="s">
        <v>10</v>
      </c>
      <c r="G68" t="s">
        <v>9</v>
      </c>
      <c r="I68" t="s">
        <v>8</v>
      </c>
      <c r="K68" t="s">
        <v>15</v>
      </c>
    </row>
    <row r="69" spans="1:9" ht="15">
      <c r="A69" t="str">
        <f t="shared" si="1"/>
        <v>2015-12-07</v>
      </c>
      <c r="B69" t="str">
        <f>"1200"</f>
        <v>1200</v>
      </c>
      <c r="C69" t="s">
        <v>21</v>
      </c>
      <c r="D69" t="s">
        <v>139</v>
      </c>
      <c r="E69" t="s">
        <v>140</v>
      </c>
      <c r="F69" t="s">
        <v>12</v>
      </c>
      <c r="G69" t="s">
        <v>9</v>
      </c>
      <c r="I69" t="s">
        <v>8</v>
      </c>
    </row>
    <row r="70" spans="1:9" ht="15">
      <c r="A70" t="str">
        <f t="shared" si="1"/>
        <v>2015-12-07</v>
      </c>
      <c r="B70" t="str">
        <f>"1225"</f>
        <v>1225</v>
      </c>
      <c r="C70" t="s">
        <v>80</v>
      </c>
      <c r="D70" t="s">
        <v>166</v>
      </c>
      <c r="E70" t="s">
        <v>167</v>
      </c>
      <c r="F70" t="s">
        <v>12</v>
      </c>
      <c r="G70" t="s">
        <v>9</v>
      </c>
      <c r="I70" t="s">
        <v>8</v>
      </c>
    </row>
    <row r="71" spans="1:9" ht="15">
      <c r="A71" t="str">
        <f t="shared" si="1"/>
        <v>2015-12-07</v>
      </c>
      <c r="B71" t="str">
        <f>"1230"</f>
        <v>1230</v>
      </c>
      <c r="C71" t="s">
        <v>28</v>
      </c>
      <c r="D71" t="s">
        <v>153</v>
      </c>
      <c r="E71" t="s">
        <v>154</v>
      </c>
      <c r="F71" t="s">
        <v>12</v>
      </c>
      <c r="G71" t="s">
        <v>9</v>
      </c>
      <c r="H71" t="s">
        <v>15</v>
      </c>
      <c r="I71" t="s">
        <v>8</v>
      </c>
    </row>
    <row r="72" spans="1:9" ht="15">
      <c r="A72" t="str">
        <f t="shared" si="1"/>
        <v>2015-12-07</v>
      </c>
      <c r="B72" t="str">
        <f>"1300"</f>
        <v>1300</v>
      </c>
      <c r="C72" t="s">
        <v>29</v>
      </c>
      <c r="D72" t="s">
        <v>157</v>
      </c>
      <c r="E72" t="s">
        <v>158</v>
      </c>
      <c r="F72" t="s">
        <v>12</v>
      </c>
      <c r="G72" t="s">
        <v>9</v>
      </c>
      <c r="I72" t="s">
        <v>8</v>
      </c>
    </row>
    <row r="73" spans="1:11" ht="15">
      <c r="A73" t="str">
        <f t="shared" si="1"/>
        <v>2015-12-07</v>
      </c>
      <c r="B73" t="str">
        <f>"1330"</f>
        <v>1330</v>
      </c>
      <c r="C73" t="s">
        <v>101</v>
      </c>
      <c r="D73" t="s">
        <v>155</v>
      </c>
      <c r="E73" t="s">
        <v>156</v>
      </c>
      <c r="F73" t="s">
        <v>12</v>
      </c>
      <c r="G73" t="s">
        <v>9</v>
      </c>
      <c r="H73" t="s">
        <v>15</v>
      </c>
      <c r="I73" t="s">
        <v>11</v>
      </c>
      <c r="J73" t="s">
        <v>70</v>
      </c>
      <c r="K73" t="s">
        <v>15</v>
      </c>
    </row>
    <row r="74" spans="1:11" ht="15">
      <c r="A74" t="str">
        <f t="shared" si="1"/>
        <v>2015-12-07</v>
      </c>
      <c r="B74" t="str">
        <f>"1425"</f>
        <v>1425</v>
      </c>
      <c r="C74" t="s">
        <v>16</v>
      </c>
      <c r="D74" t="s">
        <v>168</v>
      </c>
      <c r="E74" t="s">
        <v>17</v>
      </c>
      <c r="F74" t="s">
        <v>10</v>
      </c>
      <c r="G74" t="s">
        <v>18</v>
      </c>
      <c r="H74" t="s">
        <v>15</v>
      </c>
      <c r="I74" t="s">
        <v>8</v>
      </c>
      <c r="K74" t="s">
        <v>15</v>
      </c>
    </row>
    <row r="75" spans="1:9" ht="15">
      <c r="A75" t="str">
        <f t="shared" si="1"/>
        <v>2015-12-07</v>
      </c>
      <c r="B75" t="str">
        <f>"1430"</f>
        <v>1430</v>
      </c>
      <c r="C75" t="s">
        <v>54</v>
      </c>
      <c r="D75" t="s">
        <v>143</v>
      </c>
      <c r="E75" t="s">
        <v>144</v>
      </c>
      <c r="F75" t="s">
        <v>12</v>
      </c>
      <c r="G75" t="s">
        <v>9</v>
      </c>
      <c r="I75" t="s">
        <v>11</v>
      </c>
    </row>
    <row r="76" spans="1:11" ht="15">
      <c r="A76" t="str">
        <f t="shared" si="1"/>
        <v>2015-12-07</v>
      </c>
      <c r="B76" t="str">
        <f>"1525"</f>
        <v>1525</v>
      </c>
      <c r="C76" t="s">
        <v>42</v>
      </c>
      <c r="D76" t="s">
        <v>169</v>
      </c>
      <c r="E76" t="s">
        <v>43</v>
      </c>
      <c r="F76" t="s">
        <v>10</v>
      </c>
      <c r="G76" t="s">
        <v>9</v>
      </c>
      <c r="I76" t="s">
        <v>8</v>
      </c>
      <c r="K76" t="s">
        <v>15</v>
      </c>
    </row>
    <row r="77" spans="1:9" ht="15">
      <c r="A77" t="str">
        <f t="shared" si="1"/>
        <v>2015-12-07</v>
      </c>
      <c r="B77" t="str">
        <f>"1530"</f>
        <v>1530</v>
      </c>
      <c r="C77" t="s">
        <v>14</v>
      </c>
      <c r="D77" t="s">
        <v>170</v>
      </c>
      <c r="E77" t="s">
        <v>171</v>
      </c>
      <c r="F77" t="s">
        <v>12</v>
      </c>
      <c r="G77" t="s">
        <v>9</v>
      </c>
      <c r="I77" t="s">
        <v>8</v>
      </c>
    </row>
    <row r="78" spans="1:9" ht="15">
      <c r="A78" t="str">
        <f t="shared" si="1"/>
        <v>2015-12-07</v>
      </c>
      <c r="B78" t="str">
        <f>"1600"</f>
        <v>1600</v>
      </c>
      <c r="C78" t="s">
        <v>19</v>
      </c>
      <c r="D78" t="s">
        <v>172</v>
      </c>
      <c r="E78" t="s">
        <v>173</v>
      </c>
      <c r="F78" t="s">
        <v>12</v>
      </c>
      <c r="G78" t="s">
        <v>9</v>
      </c>
      <c r="I78" t="s">
        <v>8</v>
      </c>
    </row>
    <row r="79" spans="1:11" ht="15">
      <c r="A79" t="str">
        <f t="shared" si="1"/>
        <v>2015-12-07</v>
      </c>
      <c r="B79" t="str">
        <f>"1630"</f>
        <v>1630</v>
      </c>
      <c r="C79" t="s">
        <v>20</v>
      </c>
      <c r="D79" t="s">
        <v>174</v>
      </c>
      <c r="E79" t="s">
        <v>175</v>
      </c>
      <c r="F79" t="s">
        <v>10</v>
      </c>
      <c r="G79" t="s">
        <v>9</v>
      </c>
      <c r="I79" t="s">
        <v>8</v>
      </c>
      <c r="K79" t="s">
        <v>15</v>
      </c>
    </row>
    <row r="80" spans="1:9" ht="15">
      <c r="A80" t="str">
        <f t="shared" si="1"/>
        <v>2015-12-07</v>
      </c>
      <c r="B80" t="str">
        <f>"1700"</f>
        <v>1700</v>
      </c>
      <c r="C80" t="s">
        <v>21</v>
      </c>
      <c r="D80" t="s">
        <v>176</v>
      </c>
      <c r="E80" t="s">
        <v>177</v>
      </c>
      <c r="F80" t="s">
        <v>12</v>
      </c>
      <c r="G80" t="s">
        <v>9</v>
      </c>
      <c r="I80" t="s">
        <v>8</v>
      </c>
    </row>
    <row r="81" spans="1:9" ht="15">
      <c r="A81" t="str">
        <f t="shared" si="1"/>
        <v>2015-12-07</v>
      </c>
      <c r="B81" t="str">
        <f>"1725"</f>
        <v>1725</v>
      </c>
      <c r="C81" t="s">
        <v>93</v>
      </c>
      <c r="D81" t="s">
        <v>92</v>
      </c>
      <c r="E81" t="s">
        <v>94</v>
      </c>
      <c r="F81" t="s">
        <v>39</v>
      </c>
      <c r="G81" t="s">
        <v>9</v>
      </c>
      <c r="I81" t="s">
        <v>8</v>
      </c>
    </row>
    <row r="82" spans="1:9" ht="15">
      <c r="A82" t="str">
        <f t="shared" si="1"/>
        <v>2015-12-07</v>
      </c>
      <c r="B82" t="str">
        <f>"1730"</f>
        <v>1730</v>
      </c>
      <c r="C82" t="s">
        <v>22</v>
      </c>
      <c r="D82" t="s">
        <v>178</v>
      </c>
      <c r="E82" t="s">
        <v>179</v>
      </c>
      <c r="F82" t="s">
        <v>12</v>
      </c>
      <c r="G82" t="s">
        <v>9</v>
      </c>
      <c r="I82" t="s">
        <v>8</v>
      </c>
    </row>
    <row r="83" spans="1:11" ht="15">
      <c r="A83" t="str">
        <f t="shared" si="1"/>
        <v>2015-12-07</v>
      </c>
      <c r="B83" t="str">
        <f>"1825"</f>
        <v>1825</v>
      </c>
      <c r="C83" t="s">
        <v>27</v>
      </c>
      <c r="D83" t="s">
        <v>53</v>
      </c>
      <c r="E83" t="s">
        <v>74</v>
      </c>
      <c r="F83" t="s">
        <v>10</v>
      </c>
      <c r="G83" t="s">
        <v>9</v>
      </c>
      <c r="I83" t="s">
        <v>8</v>
      </c>
      <c r="K83" t="s">
        <v>15</v>
      </c>
    </row>
    <row r="84" spans="1:9" ht="15">
      <c r="A84" t="str">
        <f t="shared" si="1"/>
        <v>2015-12-07</v>
      </c>
      <c r="B84" t="str">
        <f>"1830"</f>
        <v>1830</v>
      </c>
      <c r="C84" t="s">
        <v>25</v>
      </c>
      <c r="D84" t="s">
        <v>180</v>
      </c>
      <c r="E84" t="s">
        <v>181</v>
      </c>
      <c r="F84" t="s">
        <v>12</v>
      </c>
      <c r="G84" t="s">
        <v>9</v>
      </c>
      <c r="I84" t="s">
        <v>8</v>
      </c>
    </row>
    <row r="85" spans="1:9" ht="15">
      <c r="A85" t="str">
        <f t="shared" si="1"/>
        <v>2015-12-07</v>
      </c>
      <c r="B85" t="str">
        <f>"1900"</f>
        <v>1900</v>
      </c>
      <c r="C85" t="s">
        <v>99</v>
      </c>
      <c r="D85" t="s">
        <v>182</v>
      </c>
      <c r="E85" t="s">
        <v>183</v>
      </c>
      <c r="F85" t="s">
        <v>12</v>
      </c>
      <c r="G85" t="s">
        <v>9</v>
      </c>
      <c r="I85" t="s">
        <v>8</v>
      </c>
    </row>
    <row r="86" spans="1:9" ht="15">
      <c r="A86" t="str">
        <f t="shared" si="1"/>
        <v>2015-12-07</v>
      </c>
      <c r="B86" t="str">
        <f>"1930"</f>
        <v>1930</v>
      </c>
      <c r="C86" t="s">
        <v>184</v>
      </c>
      <c r="D86" t="s">
        <v>185</v>
      </c>
      <c r="E86" t="s">
        <v>186</v>
      </c>
      <c r="F86" t="s">
        <v>12</v>
      </c>
      <c r="G86" t="s">
        <v>9</v>
      </c>
      <c r="I86" t="s">
        <v>11</v>
      </c>
    </row>
    <row r="87" spans="1:11" ht="15">
      <c r="A87" t="str">
        <f t="shared" si="1"/>
        <v>2015-12-07</v>
      </c>
      <c r="B87" t="str">
        <f>"2025"</f>
        <v>2025</v>
      </c>
      <c r="C87" t="s">
        <v>23</v>
      </c>
      <c r="D87" t="s">
        <v>56</v>
      </c>
      <c r="E87" t="s">
        <v>24</v>
      </c>
      <c r="F87" t="s">
        <v>10</v>
      </c>
      <c r="G87" t="s">
        <v>9</v>
      </c>
      <c r="I87" t="s">
        <v>8</v>
      </c>
      <c r="K87" t="s">
        <v>15</v>
      </c>
    </row>
    <row r="88" spans="1:9" ht="15">
      <c r="A88" t="str">
        <f t="shared" si="1"/>
        <v>2015-12-07</v>
      </c>
      <c r="B88" t="str">
        <f>"2030"</f>
        <v>2030</v>
      </c>
      <c r="C88" t="s">
        <v>26</v>
      </c>
      <c r="D88" t="s">
        <v>187</v>
      </c>
      <c r="E88" t="s">
        <v>188</v>
      </c>
      <c r="F88" t="s">
        <v>12</v>
      </c>
      <c r="G88" t="s">
        <v>9</v>
      </c>
      <c r="I88" t="s">
        <v>11</v>
      </c>
    </row>
    <row r="89" spans="1:11" ht="15">
      <c r="A89" t="str">
        <f t="shared" si="1"/>
        <v>2015-12-07</v>
      </c>
      <c r="B89" t="str">
        <f>"2125"</f>
        <v>2125</v>
      </c>
      <c r="C89" t="s">
        <v>41</v>
      </c>
      <c r="D89" t="s">
        <v>189</v>
      </c>
      <c r="E89" t="s">
        <v>190</v>
      </c>
      <c r="F89" t="s">
        <v>10</v>
      </c>
      <c r="G89" t="s">
        <v>9</v>
      </c>
      <c r="H89" t="s">
        <v>15</v>
      </c>
      <c r="I89" t="s">
        <v>8</v>
      </c>
      <c r="K89" t="s">
        <v>15</v>
      </c>
    </row>
    <row r="90" spans="1:9" ht="15">
      <c r="A90" t="str">
        <f t="shared" si="1"/>
        <v>2015-12-07</v>
      </c>
      <c r="B90" t="str">
        <f>"2130"</f>
        <v>2130</v>
      </c>
      <c r="C90" t="s">
        <v>28</v>
      </c>
      <c r="D90" t="s">
        <v>191</v>
      </c>
      <c r="E90" t="s">
        <v>192</v>
      </c>
      <c r="F90" t="s">
        <v>12</v>
      </c>
      <c r="G90" t="s">
        <v>9</v>
      </c>
      <c r="H90" t="s">
        <v>15</v>
      </c>
      <c r="I90" t="s">
        <v>8</v>
      </c>
    </row>
    <row r="91" spans="1:11" ht="15">
      <c r="A91" t="str">
        <f t="shared" si="1"/>
        <v>2015-12-07</v>
      </c>
      <c r="B91" t="str">
        <f>"2200"</f>
        <v>2200</v>
      </c>
      <c r="C91" t="s">
        <v>101</v>
      </c>
      <c r="D91" t="s">
        <v>193</v>
      </c>
      <c r="E91" t="s">
        <v>194</v>
      </c>
      <c r="F91" t="s">
        <v>12</v>
      </c>
      <c r="G91" t="s">
        <v>9</v>
      </c>
      <c r="I91" t="s">
        <v>11</v>
      </c>
      <c r="J91" t="s">
        <v>195</v>
      </c>
      <c r="K91" t="s">
        <v>15</v>
      </c>
    </row>
    <row r="92" spans="1:9" ht="15">
      <c r="A92" t="str">
        <f t="shared" si="1"/>
        <v>2015-12-07</v>
      </c>
      <c r="B92" t="str">
        <f>"2255"</f>
        <v>2255</v>
      </c>
      <c r="C92" t="s">
        <v>29</v>
      </c>
      <c r="D92" t="s">
        <v>196</v>
      </c>
      <c r="E92" t="s">
        <v>197</v>
      </c>
      <c r="F92" t="s">
        <v>12</v>
      </c>
      <c r="G92" t="s">
        <v>9</v>
      </c>
      <c r="H92" t="s">
        <v>15</v>
      </c>
      <c r="I92" t="s">
        <v>8</v>
      </c>
    </row>
    <row r="93" spans="1:11" ht="15">
      <c r="A93" t="str">
        <f t="shared" si="1"/>
        <v>2015-12-07</v>
      </c>
      <c r="B93" t="str">
        <f>"2325"</f>
        <v>2325</v>
      </c>
      <c r="C93" t="s">
        <v>30</v>
      </c>
      <c r="D93" t="s">
        <v>98</v>
      </c>
      <c r="E93" t="s">
        <v>31</v>
      </c>
      <c r="F93" t="s">
        <v>10</v>
      </c>
      <c r="G93" t="s">
        <v>9</v>
      </c>
      <c r="H93" t="s">
        <v>15</v>
      </c>
      <c r="I93" t="s">
        <v>8</v>
      </c>
      <c r="K93" t="s">
        <v>15</v>
      </c>
    </row>
    <row r="94" spans="1:9" ht="15">
      <c r="A94" t="str">
        <f t="shared" si="1"/>
        <v>2015-12-07</v>
      </c>
      <c r="B94" t="str">
        <f>"2330"</f>
        <v>2330</v>
      </c>
      <c r="C94" t="s">
        <v>184</v>
      </c>
      <c r="D94" t="s">
        <v>185</v>
      </c>
      <c r="E94" t="s">
        <v>186</v>
      </c>
      <c r="F94" t="s">
        <v>12</v>
      </c>
      <c r="G94" t="s">
        <v>9</v>
      </c>
      <c r="I94" t="s">
        <v>11</v>
      </c>
    </row>
    <row r="95" spans="1:11" ht="15">
      <c r="A95" t="str">
        <f t="shared" si="1"/>
        <v>2015-12-07</v>
      </c>
      <c r="B95" t="str">
        <f>"2425"</f>
        <v>2425</v>
      </c>
      <c r="C95" t="s">
        <v>32</v>
      </c>
      <c r="D95" t="s">
        <v>198</v>
      </c>
      <c r="E95" t="s">
        <v>33</v>
      </c>
      <c r="F95" t="s">
        <v>10</v>
      </c>
      <c r="G95" t="s">
        <v>9</v>
      </c>
      <c r="H95" t="s">
        <v>15</v>
      </c>
      <c r="I95" t="s">
        <v>8</v>
      </c>
      <c r="K95" t="s">
        <v>15</v>
      </c>
    </row>
    <row r="96" spans="1:9" ht="15">
      <c r="A96" t="str">
        <f t="shared" si="1"/>
        <v>2015-12-07</v>
      </c>
      <c r="B96" t="str">
        <f>"2430"</f>
        <v>2430</v>
      </c>
      <c r="C96" t="s">
        <v>25</v>
      </c>
      <c r="D96" t="s">
        <v>180</v>
      </c>
      <c r="E96" t="s">
        <v>181</v>
      </c>
      <c r="F96" t="s">
        <v>12</v>
      </c>
      <c r="G96" t="s">
        <v>9</v>
      </c>
      <c r="I96" t="s">
        <v>8</v>
      </c>
    </row>
    <row r="97" spans="1:9" ht="15">
      <c r="A97" t="str">
        <f t="shared" si="1"/>
        <v>2015-12-07</v>
      </c>
      <c r="B97" t="str">
        <f>"2500"</f>
        <v>2500</v>
      </c>
      <c r="C97" t="s">
        <v>99</v>
      </c>
      <c r="D97" t="s">
        <v>182</v>
      </c>
      <c r="E97" t="s">
        <v>183</v>
      </c>
      <c r="F97" t="s">
        <v>12</v>
      </c>
      <c r="G97" t="s">
        <v>9</v>
      </c>
      <c r="I97" t="s">
        <v>8</v>
      </c>
    </row>
    <row r="98" spans="1:11" ht="15">
      <c r="A98" t="str">
        <f t="shared" si="1"/>
        <v>2015-12-07</v>
      </c>
      <c r="B98" t="str">
        <f>"2530"</f>
        <v>2530</v>
      </c>
      <c r="C98" t="s">
        <v>20</v>
      </c>
      <c r="D98" t="s">
        <v>174</v>
      </c>
      <c r="E98" t="s">
        <v>175</v>
      </c>
      <c r="F98" t="s">
        <v>10</v>
      </c>
      <c r="G98" t="s">
        <v>9</v>
      </c>
      <c r="I98" t="s">
        <v>8</v>
      </c>
      <c r="K98" t="s">
        <v>15</v>
      </c>
    </row>
    <row r="99" spans="1:9" ht="15">
      <c r="A99" t="str">
        <f t="shared" si="1"/>
        <v>2015-12-07</v>
      </c>
      <c r="B99" t="str">
        <f>"2600"</f>
        <v>2600</v>
      </c>
      <c r="C99" t="s">
        <v>28</v>
      </c>
      <c r="D99" t="s">
        <v>191</v>
      </c>
      <c r="E99" t="s">
        <v>192</v>
      </c>
      <c r="F99" t="s">
        <v>12</v>
      </c>
      <c r="G99" t="s">
        <v>9</v>
      </c>
      <c r="H99" t="s">
        <v>15</v>
      </c>
      <c r="I99" t="s">
        <v>8</v>
      </c>
    </row>
    <row r="100" spans="1:9" ht="15">
      <c r="A100" t="str">
        <f t="shared" si="1"/>
        <v>2015-12-07</v>
      </c>
      <c r="B100" t="str">
        <f>"2630"</f>
        <v>2630</v>
      </c>
      <c r="C100" t="s">
        <v>14</v>
      </c>
      <c r="D100" t="s">
        <v>170</v>
      </c>
      <c r="E100" t="s">
        <v>171</v>
      </c>
      <c r="F100" t="s">
        <v>12</v>
      </c>
      <c r="G100" t="s">
        <v>9</v>
      </c>
      <c r="I100" t="s">
        <v>8</v>
      </c>
    </row>
    <row r="101" spans="1:9" ht="15">
      <c r="A101" t="str">
        <f t="shared" si="1"/>
        <v>2015-12-07</v>
      </c>
      <c r="B101" t="str">
        <f>"2700"</f>
        <v>2700</v>
      </c>
      <c r="C101" t="s">
        <v>19</v>
      </c>
      <c r="D101" t="s">
        <v>172</v>
      </c>
      <c r="E101" t="s">
        <v>173</v>
      </c>
      <c r="F101" t="s">
        <v>12</v>
      </c>
      <c r="G101" t="s">
        <v>9</v>
      </c>
      <c r="I101" t="s">
        <v>8</v>
      </c>
    </row>
    <row r="102" spans="1:11" ht="15">
      <c r="A102" t="str">
        <f t="shared" si="1"/>
        <v>2015-12-07</v>
      </c>
      <c r="B102" t="str">
        <f>"2730"</f>
        <v>2730</v>
      </c>
      <c r="C102" t="s">
        <v>20</v>
      </c>
      <c r="D102" t="s">
        <v>174</v>
      </c>
      <c r="E102" t="s">
        <v>175</v>
      </c>
      <c r="F102" t="s">
        <v>10</v>
      </c>
      <c r="G102" t="s">
        <v>9</v>
      </c>
      <c r="I102" t="s">
        <v>8</v>
      </c>
      <c r="K102" t="s">
        <v>15</v>
      </c>
    </row>
    <row r="103" spans="1:9" ht="15">
      <c r="A103" t="str">
        <f t="shared" si="1"/>
        <v>2015-12-07</v>
      </c>
      <c r="B103" t="str">
        <f>"2800"</f>
        <v>2800</v>
      </c>
      <c r="C103" t="s">
        <v>21</v>
      </c>
      <c r="D103" t="s">
        <v>176</v>
      </c>
      <c r="E103" t="s">
        <v>177</v>
      </c>
      <c r="F103" t="s">
        <v>12</v>
      </c>
      <c r="G103" t="s">
        <v>9</v>
      </c>
      <c r="I103" t="s">
        <v>8</v>
      </c>
    </row>
    <row r="104" spans="1:9" ht="15">
      <c r="A104" t="str">
        <f t="shared" si="1"/>
        <v>2015-12-07</v>
      </c>
      <c r="B104" t="str">
        <f>"2825"</f>
        <v>2825</v>
      </c>
      <c r="C104" t="s">
        <v>80</v>
      </c>
      <c r="D104" t="s">
        <v>199</v>
      </c>
      <c r="E104" t="s">
        <v>200</v>
      </c>
      <c r="F104" t="s">
        <v>12</v>
      </c>
      <c r="G104" t="s">
        <v>9</v>
      </c>
      <c r="I104" t="s">
        <v>8</v>
      </c>
    </row>
    <row r="105" spans="1:9" ht="15">
      <c r="A105" t="str">
        <f t="shared" si="1"/>
        <v>2015-12-07</v>
      </c>
      <c r="B105" t="str">
        <f>"2830"</f>
        <v>2830</v>
      </c>
      <c r="C105" t="s">
        <v>25</v>
      </c>
      <c r="D105" t="s">
        <v>180</v>
      </c>
      <c r="E105" t="s">
        <v>181</v>
      </c>
      <c r="F105" t="s">
        <v>12</v>
      </c>
      <c r="G105" t="s">
        <v>9</v>
      </c>
      <c r="I105" t="s">
        <v>8</v>
      </c>
    </row>
    <row r="106" spans="1:9" ht="15">
      <c r="A106" t="str">
        <f aca="true" t="shared" si="2" ref="A106:A156">"2015-12-08"</f>
        <v>2015-12-08</v>
      </c>
      <c r="B106" t="str">
        <f>"0500"</f>
        <v>0500</v>
      </c>
      <c r="C106" t="s">
        <v>28</v>
      </c>
      <c r="D106" t="s">
        <v>191</v>
      </c>
      <c r="E106" t="s">
        <v>192</v>
      </c>
      <c r="F106" t="s">
        <v>12</v>
      </c>
      <c r="G106" t="s">
        <v>9</v>
      </c>
      <c r="H106" t="s">
        <v>15</v>
      </c>
      <c r="I106" t="s">
        <v>8</v>
      </c>
    </row>
    <row r="107" spans="1:11" ht="15">
      <c r="A107" t="str">
        <f t="shared" si="2"/>
        <v>2015-12-08</v>
      </c>
      <c r="B107" t="str">
        <f>"0530"</f>
        <v>0530</v>
      </c>
      <c r="C107" t="s">
        <v>101</v>
      </c>
      <c r="D107" t="s">
        <v>193</v>
      </c>
      <c r="E107" t="s">
        <v>194</v>
      </c>
      <c r="F107" t="s">
        <v>12</v>
      </c>
      <c r="G107" t="s">
        <v>9</v>
      </c>
      <c r="I107" t="s">
        <v>11</v>
      </c>
      <c r="J107" t="s">
        <v>195</v>
      </c>
      <c r="K107" t="s">
        <v>15</v>
      </c>
    </row>
    <row r="108" spans="1:11" ht="15">
      <c r="A108" t="str">
        <f t="shared" si="2"/>
        <v>2015-12-08</v>
      </c>
      <c r="B108" t="str">
        <f>"0625"</f>
        <v>0625</v>
      </c>
      <c r="C108" t="s">
        <v>32</v>
      </c>
      <c r="D108" t="s">
        <v>198</v>
      </c>
      <c r="E108" t="s">
        <v>33</v>
      </c>
      <c r="F108" t="s">
        <v>10</v>
      </c>
      <c r="G108" t="s">
        <v>9</v>
      </c>
      <c r="H108" t="s">
        <v>15</v>
      </c>
      <c r="I108" t="s">
        <v>8</v>
      </c>
      <c r="K108" t="s">
        <v>15</v>
      </c>
    </row>
    <row r="109" spans="1:9" ht="15">
      <c r="A109" t="str">
        <f t="shared" si="2"/>
        <v>2015-12-08</v>
      </c>
      <c r="B109" t="str">
        <f>"0630"</f>
        <v>0630</v>
      </c>
      <c r="C109" t="s">
        <v>29</v>
      </c>
      <c r="D109" t="s">
        <v>196</v>
      </c>
      <c r="E109" t="s">
        <v>197</v>
      </c>
      <c r="F109" t="s">
        <v>12</v>
      </c>
      <c r="G109" t="s">
        <v>9</v>
      </c>
      <c r="H109" t="s">
        <v>15</v>
      </c>
      <c r="I109" t="s">
        <v>8</v>
      </c>
    </row>
    <row r="110" spans="1:9" ht="15">
      <c r="A110" t="str">
        <f t="shared" si="2"/>
        <v>2015-12-08</v>
      </c>
      <c r="B110" t="str">
        <f>"0700"</f>
        <v>0700</v>
      </c>
      <c r="C110" t="s">
        <v>184</v>
      </c>
      <c r="D110" t="s">
        <v>185</v>
      </c>
      <c r="E110" t="s">
        <v>186</v>
      </c>
      <c r="F110" t="s">
        <v>12</v>
      </c>
      <c r="G110" t="s">
        <v>9</v>
      </c>
      <c r="I110" t="s">
        <v>11</v>
      </c>
    </row>
    <row r="111" spans="1:11" ht="15">
      <c r="A111" t="str">
        <f t="shared" si="2"/>
        <v>2015-12-08</v>
      </c>
      <c r="B111" t="str">
        <f>"0755"</f>
        <v>0755</v>
      </c>
      <c r="C111" t="s">
        <v>30</v>
      </c>
      <c r="D111" t="s">
        <v>44</v>
      </c>
      <c r="E111" t="s">
        <v>31</v>
      </c>
      <c r="F111" t="s">
        <v>10</v>
      </c>
      <c r="G111" t="s">
        <v>9</v>
      </c>
      <c r="H111" t="s">
        <v>15</v>
      </c>
      <c r="I111" t="s">
        <v>8</v>
      </c>
      <c r="K111" t="s">
        <v>15</v>
      </c>
    </row>
    <row r="112" spans="1:9" ht="15">
      <c r="A112" t="str">
        <f t="shared" si="2"/>
        <v>2015-12-08</v>
      </c>
      <c r="B112" t="str">
        <f>"0800"</f>
        <v>0800</v>
      </c>
      <c r="C112" t="s">
        <v>22</v>
      </c>
      <c r="D112" t="s">
        <v>178</v>
      </c>
      <c r="E112" t="s">
        <v>179</v>
      </c>
      <c r="F112" t="s">
        <v>12</v>
      </c>
      <c r="G112" t="s">
        <v>9</v>
      </c>
      <c r="I112" t="s">
        <v>8</v>
      </c>
    </row>
    <row r="113" spans="1:11" ht="15">
      <c r="A113" t="str">
        <f t="shared" si="2"/>
        <v>2015-12-08</v>
      </c>
      <c r="B113" t="str">
        <f>"0855"</f>
        <v>0855</v>
      </c>
      <c r="C113" t="s">
        <v>16</v>
      </c>
      <c r="D113" t="s">
        <v>201</v>
      </c>
      <c r="E113" t="s">
        <v>17</v>
      </c>
      <c r="F113" t="s">
        <v>10</v>
      </c>
      <c r="G113" t="s">
        <v>18</v>
      </c>
      <c r="H113" t="s">
        <v>15</v>
      </c>
      <c r="I113" t="s">
        <v>8</v>
      </c>
      <c r="K113" t="s">
        <v>15</v>
      </c>
    </row>
    <row r="114" spans="1:9" ht="15">
      <c r="A114" t="str">
        <f t="shared" si="2"/>
        <v>2015-12-08</v>
      </c>
      <c r="B114" t="str">
        <f>"0900"</f>
        <v>0900</v>
      </c>
      <c r="C114" t="s">
        <v>99</v>
      </c>
      <c r="D114" t="s">
        <v>182</v>
      </c>
      <c r="E114" t="s">
        <v>183</v>
      </c>
      <c r="F114" t="s">
        <v>12</v>
      </c>
      <c r="G114" t="s">
        <v>9</v>
      </c>
      <c r="I114" t="s">
        <v>8</v>
      </c>
    </row>
    <row r="115" spans="1:9" ht="15">
      <c r="A115" t="str">
        <f t="shared" si="2"/>
        <v>2015-12-08</v>
      </c>
      <c r="B115" t="str">
        <f>"0930"</f>
        <v>0930</v>
      </c>
      <c r="C115" t="s">
        <v>26</v>
      </c>
      <c r="D115" t="s">
        <v>187</v>
      </c>
      <c r="E115" t="s">
        <v>188</v>
      </c>
      <c r="F115" t="s">
        <v>12</v>
      </c>
      <c r="G115" t="s">
        <v>9</v>
      </c>
      <c r="I115" t="s">
        <v>11</v>
      </c>
    </row>
    <row r="116" spans="1:11" ht="15">
      <c r="A116" t="str">
        <f t="shared" si="2"/>
        <v>2015-12-08</v>
      </c>
      <c r="B116" t="str">
        <f>"1025"</f>
        <v>1025</v>
      </c>
      <c r="C116" t="s">
        <v>23</v>
      </c>
      <c r="D116" t="s">
        <v>202</v>
      </c>
      <c r="E116" t="s">
        <v>24</v>
      </c>
      <c r="F116" t="s">
        <v>10</v>
      </c>
      <c r="G116" t="s">
        <v>9</v>
      </c>
      <c r="I116" t="s">
        <v>8</v>
      </c>
      <c r="K116" t="s">
        <v>15</v>
      </c>
    </row>
    <row r="117" spans="1:9" ht="15">
      <c r="A117" t="str">
        <f t="shared" si="2"/>
        <v>2015-12-08</v>
      </c>
      <c r="B117" t="str">
        <f>"1030"</f>
        <v>1030</v>
      </c>
      <c r="C117" t="s">
        <v>14</v>
      </c>
      <c r="D117" t="s">
        <v>170</v>
      </c>
      <c r="E117" t="s">
        <v>171</v>
      </c>
      <c r="F117" t="s">
        <v>12</v>
      </c>
      <c r="G117" t="s">
        <v>9</v>
      </c>
      <c r="I117" t="s">
        <v>8</v>
      </c>
    </row>
    <row r="118" spans="1:9" ht="15">
      <c r="A118" t="str">
        <f t="shared" si="2"/>
        <v>2015-12-08</v>
      </c>
      <c r="B118" t="str">
        <f>"1100"</f>
        <v>1100</v>
      </c>
      <c r="C118" t="s">
        <v>19</v>
      </c>
      <c r="D118" t="s">
        <v>172</v>
      </c>
      <c r="E118" t="s">
        <v>173</v>
      </c>
      <c r="F118" t="s">
        <v>12</v>
      </c>
      <c r="G118" t="s">
        <v>9</v>
      </c>
      <c r="I118" t="s">
        <v>8</v>
      </c>
    </row>
    <row r="119" spans="1:11" ht="15">
      <c r="A119" t="str">
        <f t="shared" si="2"/>
        <v>2015-12-08</v>
      </c>
      <c r="B119" t="str">
        <f>"1130"</f>
        <v>1130</v>
      </c>
      <c r="C119" t="s">
        <v>20</v>
      </c>
      <c r="D119" t="s">
        <v>174</v>
      </c>
      <c r="E119" t="s">
        <v>175</v>
      </c>
      <c r="F119" t="s">
        <v>10</v>
      </c>
      <c r="G119" t="s">
        <v>9</v>
      </c>
      <c r="I119" t="s">
        <v>8</v>
      </c>
      <c r="K119" t="s">
        <v>15</v>
      </c>
    </row>
    <row r="120" spans="1:9" ht="15">
      <c r="A120" t="str">
        <f t="shared" si="2"/>
        <v>2015-12-08</v>
      </c>
      <c r="B120" t="str">
        <f>"1200"</f>
        <v>1200</v>
      </c>
      <c r="C120" t="s">
        <v>21</v>
      </c>
      <c r="D120" t="s">
        <v>176</v>
      </c>
      <c r="E120" t="s">
        <v>177</v>
      </c>
      <c r="F120" t="s">
        <v>12</v>
      </c>
      <c r="G120" t="s">
        <v>9</v>
      </c>
      <c r="I120" t="s">
        <v>8</v>
      </c>
    </row>
    <row r="121" spans="1:9" ht="15">
      <c r="A121" t="str">
        <f t="shared" si="2"/>
        <v>2015-12-08</v>
      </c>
      <c r="B121" t="str">
        <f>"1225"</f>
        <v>1225</v>
      </c>
      <c r="C121" t="s">
        <v>93</v>
      </c>
      <c r="D121" t="s">
        <v>203</v>
      </c>
      <c r="E121" t="s">
        <v>204</v>
      </c>
      <c r="F121" t="s">
        <v>39</v>
      </c>
      <c r="G121" t="s">
        <v>9</v>
      </c>
      <c r="I121" t="s">
        <v>8</v>
      </c>
    </row>
    <row r="122" spans="1:9" ht="15">
      <c r="A122" t="str">
        <f t="shared" si="2"/>
        <v>2015-12-08</v>
      </c>
      <c r="B122" t="str">
        <f>"1230"</f>
        <v>1230</v>
      </c>
      <c r="C122" t="s">
        <v>28</v>
      </c>
      <c r="D122" t="s">
        <v>191</v>
      </c>
      <c r="E122" t="s">
        <v>192</v>
      </c>
      <c r="F122" t="s">
        <v>12</v>
      </c>
      <c r="G122" t="s">
        <v>9</v>
      </c>
      <c r="H122" t="s">
        <v>15</v>
      </c>
      <c r="I122" t="s">
        <v>8</v>
      </c>
    </row>
    <row r="123" spans="1:9" ht="15">
      <c r="A123" t="str">
        <f t="shared" si="2"/>
        <v>2015-12-08</v>
      </c>
      <c r="B123" t="str">
        <f>"1300"</f>
        <v>1300</v>
      </c>
      <c r="C123" t="s">
        <v>29</v>
      </c>
      <c r="D123" t="s">
        <v>196</v>
      </c>
      <c r="E123" t="s">
        <v>197</v>
      </c>
      <c r="F123" t="s">
        <v>12</v>
      </c>
      <c r="G123" t="s">
        <v>9</v>
      </c>
      <c r="H123" t="s">
        <v>15</v>
      </c>
      <c r="I123" t="s">
        <v>8</v>
      </c>
    </row>
    <row r="124" spans="1:11" ht="15">
      <c r="A124" t="str">
        <f t="shared" si="2"/>
        <v>2015-12-08</v>
      </c>
      <c r="B124" t="str">
        <f>"1330"</f>
        <v>1330</v>
      </c>
      <c r="C124" t="s">
        <v>101</v>
      </c>
      <c r="D124" t="s">
        <v>193</v>
      </c>
      <c r="E124" t="s">
        <v>194</v>
      </c>
      <c r="F124" t="s">
        <v>12</v>
      </c>
      <c r="G124" t="s">
        <v>9</v>
      </c>
      <c r="I124" t="s">
        <v>11</v>
      </c>
      <c r="J124" t="s">
        <v>195</v>
      </c>
      <c r="K124" t="s">
        <v>15</v>
      </c>
    </row>
    <row r="125" spans="1:11" ht="15">
      <c r="A125" t="str">
        <f t="shared" si="2"/>
        <v>2015-12-08</v>
      </c>
      <c r="B125" t="str">
        <f>"1425"</f>
        <v>1425</v>
      </c>
      <c r="C125" t="s">
        <v>27</v>
      </c>
      <c r="D125" t="s">
        <v>77</v>
      </c>
      <c r="E125" t="s">
        <v>74</v>
      </c>
      <c r="F125" t="s">
        <v>10</v>
      </c>
      <c r="G125" t="s">
        <v>9</v>
      </c>
      <c r="I125" t="s">
        <v>8</v>
      </c>
      <c r="K125" t="s">
        <v>15</v>
      </c>
    </row>
    <row r="126" spans="1:9" ht="15">
      <c r="A126" t="str">
        <f t="shared" si="2"/>
        <v>2015-12-08</v>
      </c>
      <c r="B126" t="str">
        <f>"1430"</f>
        <v>1430</v>
      </c>
      <c r="C126" t="s">
        <v>184</v>
      </c>
      <c r="D126" t="s">
        <v>185</v>
      </c>
      <c r="E126" t="s">
        <v>186</v>
      </c>
      <c r="F126" t="s">
        <v>12</v>
      </c>
      <c r="G126" t="s">
        <v>9</v>
      </c>
      <c r="I126" t="s">
        <v>11</v>
      </c>
    </row>
    <row r="127" spans="1:11" ht="15">
      <c r="A127" t="str">
        <f t="shared" si="2"/>
        <v>2015-12-08</v>
      </c>
      <c r="B127" t="str">
        <f>"1525"</f>
        <v>1525</v>
      </c>
      <c r="C127" t="s">
        <v>30</v>
      </c>
      <c r="D127" t="s">
        <v>51</v>
      </c>
      <c r="E127" t="s">
        <v>52</v>
      </c>
      <c r="F127" t="s">
        <v>10</v>
      </c>
      <c r="G127" t="s">
        <v>9</v>
      </c>
      <c r="I127" t="s">
        <v>8</v>
      </c>
      <c r="K127" t="s">
        <v>15</v>
      </c>
    </row>
    <row r="128" spans="1:9" ht="15">
      <c r="A128" t="str">
        <f t="shared" si="2"/>
        <v>2015-12-08</v>
      </c>
      <c r="B128" t="str">
        <f>"1530"</f>
        <v>1530</v>
      </c>
      <c r="C128" t="s">
        <v>14</v>
      </c>
      <c r="D128" t="s">
        <v>205</v>
      </c>
      <c r="E128" t="s">
        <v>206</v>
      </c>
      <c r="F128" t="s">
        <v>12</v>
      </c>
      <c r="G128" t="s">
        <v>9</v>
      </c>
      <c r="I128" t="s">
        <v>8</v>
      </c>
    </row>
    <row r="129" spans="1:9" ht="15">
      <c r="A129" t="str">
        <f t="shared" si="2"/>
        <v>2015-12-08</v>
      </c>
      <c r="B129" t="str">
        <f>"1600"</f>
        <v>1600</v>
      </c>
      <c r="C129" t="s">
        <v>19</v>
      </c>
      <c r="D129" t="s">
        <v>207</v>
      </c>
      <c r="E129" t="s">
        <v>208</v>
      </c>
      <c r="F129" t="s">
        <v>12</v>
      </c>
      <c r="G129" t="s">
        <v>9</v>
      </c>
      <c r="I129" t="s">
        <v>8</v>
      </c>
    </row>
    <row r="130" spans="1:11" ht="15">
      <c r="A130" t="str">
        <f t="shared" si="2"/>
        <v>2015-12-08</v>
      </c>
      <c r="B130" t="str">
        <f>"1630"</f>
        <v>1630</v>
      </c>
      <c r="C130" t="s">
        <v>20</v>
      </c>
      <c r="D130" t="s">
        <v>209</v>
      </c>
      <c r="E130" t="s">
        <v>210</v>
      </c>
      <c r="F130" t="s">
        <v>10</v>
      </c>
      <c r="G130" t="s">
        <v>9</v>
      </c>
      <c r="I130" t="s">
        <v>8</v>
      </c>
      <c r="K130" t="s">
        <v>15</v>
      </c>
    </row>
    <row r="131" spans="1:9" ht="15">
      <c r="A131" t="str">
        <f t="shared" si="2"/>
        <v>2015-12-08</v>
      </c>
      <c r="B131" t="str">
        <f>"1700"</f>
        <v>1700</v>
      </c>
      <c r="C131" t="s">
        <v>21</v>
      </c>
      <c r="D131" t="s">
        <v>211</v>
      </c>
      <c r="E131" t="s">
        <v>212</v>
      </c>
      <c r="F131" t="s">
        <v>12</v>
      </c>
      <c r="G131" t="s">
        <v>9</v>
      </c>
      <c r="I131" t="s">
        <v>8</v>
      </c>
    </row>
    <row r="132" spans="1:9" ht="15">
      <c r="A132" t="str">
        <f t="shared" si="2"/>
        <v>2015-12-08</v>
      </c>
      <c r="B132" t="str">
        <f>"1725"</f>
        <v>1725</v>
      </c>
      <c r="C132" t="s">
        <v>80</v>
      </c>
      <c r="D132" t="s">
        <v>91</v>
      </c>
      <c r="E132" t="s">
        <v>213</v>
      </c>
      <c r="F132" t="s">
        <v>12</v>
      </c>
      <c r="G132" t="s">
        <v>9</v>
      </c>
      <c r="I132" t="s">
        <v>8</v>
      </c>
    </row>
    <row r="133" spans="1:9" ht="15">
      <c r="A133" t="str">
        <f t="shared" si="2"/>
        <v>2015-12-08</v>
      </c>
      <c r="B133" t="str">
        <f>"1730"</f>
        <v>1730</v>
      </c>
      <c r="C133" t="s">
        <v>22</v>
      </c>
      <c r="D133" t="s">
        <v>214</v>
      </c>
      <c r="E133" t="s">
        <v>215</v>
      </c>
      <c r="F133" t="s">
        <v>12</v>
      </c>
      <c r="G133" t="s">
        <v>9</v>
      </c>
      <c r="I133" t="s">
        <v>11</v>
      </c>
    </row>
    <row r="134" spans="1:11" ht="15">
      <c r="A134" t="str">
        <f t="shared" si="2"/>
        <v>2015-12-08</v>
      </c>
      <c r="B134" t="str">
        <f>"1825"</f>
        <v>1825</v>
      </c>
      <c r="C134" t="s">
        <v>23</v>
      </c>
      <c r="D134" t="s">
        <v>87</v>
      </c>
      <c r="E134" t="s">
        <v>24</v>
      </c>
      <c r="F134" t="s">
        <v>10</v>
      </c>
      <c r="G134" t="s">
        <v>9</v>
      </c>
      <c r="I134" t="s">
        <v>8</v>
      </c>
      <c r="K134" t="s">
        <v>15</v>
      </c>
    </row>
    <row r="135" spans="1:9" ht="15">
      <c r="A135" t="str">
        <f t="shared" si="2"/>
        <v>2015-12-08</v>
      </c>
      <c r="B135" t="str">
        <f>"1830"</f>
        <v>1830</v>
      </c>
      <c r="C135" t="s">
        <v>25</v>
      </c>
      <c r="D135" t="s">
        <v>216</v>
      </c>
      <c r="E135" t="s">
        <v>217</v>
      </c>
      <c r="F135" t="s">
        <v>12</v>
      </c>
      <c r="G135" t="s">
        <v>9</v>
      </c>
      <c r="I135" t="s">
        <v>8</v>
      </c>
    </row>
    <row r="136" spans="1:9" ht="15">
      <c r="A136" t="str">
        <f t="shared" si="2"/>
        <v>2015-12-08</v>
      </c>
      <c r="B136" t="str">
        <f>"1900"</f>
        <v>1900</v>
      </c>
      <c r="C136" t="s">
        <v>99</v>
      </c>
      <c r="D136" t="s">
        <v>218</v>
      </c>
      <c r="E136" t="s">
        <v>219</v>
      </c>
      <c r="F136" t="s">
        <v>12</v>
      </c>
      <c r="G136" t="s">
        <v>9</v>
      </c>
      <c r="I136" t="s">
        <v>8</v>
      </c>
    </row>
    <row r="137" spans="1:9" ht="15">
      <c r="A137" t="str">
        <f t="shared" si="2"/>
        <v>2015-12-08</v>
      </c>
      <c r="B137" t="str">
        <f>"1930"</f>
        <v>1930</v>
      </c>
      <c r="C137" t="s">
        <v>184</v>
      </c>
      <c r="D137" t="s">
        <v>220</v>
      </c>
      <c r="E137" t="s">
        <v>221</v>
      </c>
      <c r="F137" t="s">
        <v>12</v>
      </c>
      <c r="G137" t="s">
        <v>9</v>
      </c>
      <c r="I137" t="s">
        <v>11</v>
      </c>
    </row>
    <row r="138" spans="1:11" ht="15">
      <c r="A138" t="str">
        <f t="shared" si="2"/>
        <v>2015-12-08</v>
      </c>
      <c r="B138" t="str">
        <f>"2025"</f>
        <v>2025</v>
      </c>
      <c r="C138" t="s">
        <v>30</v>
      </c>
      <c r="D138" t="s">
        <v>67</v>
      </c>
      <c r="E138" t="s">
        <v>31</v>
      </c>
      <c r="F138" t="s">
        <v>10</v>
      </c>
      <c r="G138" t="s">
        <v>9</v>
      </c>
      <c r="H138" t="s">
        <v>15</v>
      </c>
      <c r="I138" t="s">
        <v>8</v>
      </c>
      <c r="K138" t="s">
        <v>15</v>
      </c>
    </row>
    <row r="139" spans="1:9" ht="15">
      <c r="A139" t="str">
        <f t="shared" si="2"/>
        <v>2015-12-08</v>
      </c>
      <c r="B139" t="str">
        <f>"2030"</f>
        <v>2030</v>
      </c>
      <c r="C139" t="s">
        <v>26</v>
      </c>
      <c r="D139" t="s">
        <v>222</v>
      </c>
      <c r="E139" t="s">
        <v>223</v>
      </c>
      <c r="F139" t="s">
        <v>12</v>
      </c>
      <c r="G139" t="s">
        <v>9</v>
      </c>
      <c r="I139" t="s">
        <v>11</v>
      </c>
    </row>
    <row r="140" spans="1:11" ht="15">
      <c r="A140" t="str">
        <f t="shared" si="2"/>
        <v>2015-12-08</v>
      </c>
      <c r="B140" t="str">
        <f>"2125"</f>
        <v>2125</v>
      </c>
      <c r="C140" t="s">
        <v>27</v>
      </c>
      <c r="D140" t="s">
        <v>95</v>
      </c>
      <c r="E140" t="s">
        <v>74</v>
      </c>
      <c r="F140" t="s">
        <v>10</v>
      </c>
      <c r="G140" t="s">
        <v>9</v>
      </c>
      <c r="I140" t="s">
        <v>8</v>
      </c>
      <c r="K140" t="s">
        <v>15</v>
      </c>
    </row>
    <row r="141" spans="1:9" ht="15">
      <c r="A141" t="str">
        <f t="shared" si="2"/>
        <v>2015-12-08</v>
      </c>
      <c r="B141" t="str">
        <f>"2130"</f>
        <v>2130</v>
      </c>
      <c r="C141" t="s">
        <v>28</v>
      </c>
      <c r="D141" t="s">
        <v>224</v>
      </c>
      <c r="E141" t="s">
        <v>225</v>
      </c>
      <c r="F141" t="s">
        <v>12</v>
      </c>
      <c r="G141" t="s">
        <v>9</v>
      </c>
      <c r="I141" t="s">
        <v>8</v>
      </c>
    </row>
    <row r="142" spans="1:11" ht="15">
      <c r="A142" t="str">
        <f t="shared" si="2"/>
        <v>2015-12-08</v>
      </c>
      <c r="B142" t="str">
        <f>"2200"</f>
        <v>2200</v>
      </c>
      <c r="C142" t="s">
        <v>101</v>
      </c>
      <c r="D142" t="s">
        <v>226</v>
      </c>
      <c r="E142" t="s">
        <v>227</v>
      </c>
      <c r="F142" t="s">
        <v>12</v>
      </c>
      <c r="G142" t="s">
        <v>9</v>
      </c>
      <c r="I142" t="s">
        <v>11</v>
      </c>
      <c r="K142" t="s">
        <v>15</v>
      </c>
    </row>
    <row r="143" spans="1:9" ht="15">
      <c r="A143" t="str">
        <f t="shared" si="2"/>
        <v>2015-12-08</v>
      </c>
      <c r="B143" t="str">
        <f>"2255"</f>
        <v>2255</v>
      </c>
      <c r="C143" t="s">
        <v>29</v>
      </c>
      <c r="D143" t="s">
        <v>228</v>
      </c>
      <c r="E143" t="s">
        <v>229</v>
      </c>
      <c r="F143" t="s">
        <v>12</v>
      </c>
      <c r="G143" t="s">
        <v>9</v>
      </c>
      <c r="I143" t="s">
        <v>8</v>
      </c>
    </row>
    <row r="144" spans="1:11" ht="15">
      <c r="A144" t="str">
        <f t="shared" si="2"/>
        <v>2015-12-08</v>
      </c>
      <c r="B144" t="str">
        <f>"2325"</f>
        <v>2325</v>
      </c>
      <c r="C144" t="s">
        <v>41</v>
      </c>
      <c r="D144" t="s">
        <v>230</v>
      </c>
      <c r="E144" t="s">
        <v>231</v>
      </c>
      <c r="F144" t="s">
        <v>10</v>
      </c>
      <c r="G144" t="s">
        <v>9</v>
      </c>
      <c r="H144" t="s">
        <v>15</v>
      </c>
      <c r="I144" t="s">
        <v>8</v>
      </c>
      <c r="K144" t="s">
        <v>15</v>
      </c>
    </row>
    <row r="145" spans="1:9" ht="15">
      <c r="A145" t="str">
        <f t="shared" si="2"/>
        <v>2015-12-08</v>
      </c>
      <c r="B145" t="str">
        <f>"2330"</f>
        <v>2330</v>
      </c>
      <c r="C145" t="s">
        <v>184</v>
      </c>
      <c r="D145" t="s">
        <v>220</v>
      </c>
      <c r="E145" t="s">
        <v>221</v>
      </c>
      <c r="F145" t="s">
        <v>12</v>
      </c>
      <c r="G145" t="s">
        <v>9</v>
      </c>
      <c r="I145" t="s">
        <v>11</v>
      </c>
    </row>
    <row r="146" spans="1:11" ht="15">
      <c r="A146" t="str">
        <f t="shared" si="2"/>
        <v>2015-12-08</v>
      </c>
      <c r="B146" t="str">
        <f>"2425"</f>
        <v>2425</v>
      </c>
      <c r="C146" t="s">
        <v>36</v>
      </c>
      <c r="D146" t="s">
        <v>232</v>
      </c>
      <c r="E146" t="s">
        <v>40</v>
      </c>
      <c r="F146" t="s">
        <v>10</v>
      </c>
      <c r="G146" t="s">
        <v>9</v>
      </c>
      <c r="H146" t="s">
        <v>15</v>
      </c>
      <c r="I146" t="s">
        <v>8</v>
      </c>
      <c r="K146" t="s">
        <v>15</v>
      </c>
    </row>
    <row r="147" spans="1:9" ht="15">
      <c r="A147" t="str">
        <f t="shared" si="2"/>
        <v>2015-12-08</v>
      </c>
      <c r="B147" t="str">
        <f>"2430"</f>
        <v>2430</v>
      </c>
      <c r="C147" t="s">
        <v>25</v>
      </c>
      <c r="D147" t="s">
        <v>216</v>
      </c>
      <c r="E147" t="s">
        <v>217</v>
      </c>
      <c r="F147" t="s">
        <v>12</v>
      </c>
      <c r="G147" t="s">
        <v>9</v>
      </c>
      <c r="I147" t="s">
        <v>8</v>
      </c>
    </row>
    <row r="148" spans="1:9" ht="15">
      <c r="A148" t="str">
        <f t="shared" si="2"/>
        <v>2015-12-08</v>
      </c>
      <c r="B148" t="str">
        <f>"2500"</f>
        <v>2500</v>
      </c>
      <c r="C148" t="s">
        <v>99</v>
      </c>
      <c r="D148" t="s">
        <v>218</v>
      </c>
      <c r="E148" t="s">
        <v>219</v>
      </c>
      <c r="F148" t="s">
        <v>12</v>
      </c>
      <c r="G148" t="s">
        <v>9</v>
      </c>
      <c r="I148" t="s">
        <v>8</v>
      </c>
    </row>
    <row r="149" spans="1:11" ht="15">
      <c r="A149" t="str">
        <f t="shared" si="2"/>
        <v>2015-12-08</v>
      </c>
      <c r="B149" t="str">
        <f>"2530"</f>
        <v>2530</v>
      </c>
      <c r="C149" t="s">
        <v>20</v>
      </c>
      <c r="D149" t="s">
        <v>209</v>
      </c>
      <c r="E149" t="s">
        <v>210</v>
      </c>
      <c r="F149" t="s">
        <v>10</v>
      </c>
      <c r="G149" t="s">
        <v>9</v>
      </c>
      <c r="I149" t="s">
        <v>8</v>
      </c>
      <c r="K149" t="s">
        <v>15</v>
      </c>
    </row>
    <row r="150" spans="1:9" ht="15">
      <c r="A150" t="str">
        <f t="shared" si="2"/>
        <v>2015-12-08</v>
      </c>
      <c r="B150" t="str">
        <f>"2600"</f>
        <v>2600</v>
      </c>
      <c r="C150" t="s">
        <v>28</v>
      </c>
      <c r="D150" t="s">
        <v>224</v>
      </c>
      <c r="E150" t="s">
        <v>225</v>
      </c>
      <c r="F150" t="s">
        <v>12</v>
      </c>
      <c r="G150" t="s">
        <v>9</v>
      </c>
      <c r="I150" t="s">
        <v>8</v>
      </c>
    </row>
    <row r="151" spans="1:9" ht="15">
      <c r="A151" t="str">
        <f t="shared" si="2"/>
        <v>2015-12-08</v>
      </c>
      <c r="B151" t="str">
        <f>"2630"</f>
        <v>2630</v>
      </c>
      <c r="C151" t="s">
        <v>14</v>
      </c>
      <c r="D151" t="s">
        <v>205</v>
      </c>
      <c r="E151" t="s">
        <v>206</v>
      </c>
      <c r="F151" t="s">
        <v>12</v>
      </c>
      <c r="G151" t="s">
        <v>9</v>
      </c>
      <c r="I151" t="s">
        <v>8</v>
      </c>
    </row>
    <row r="152" spans="1:9" ht="15">
      <c r="A152" t="str">
        <f t="shared" si="2"/>
        <v>2015-12-08</v>
      </c>
      <c r="B152" t="str">
        <f>"2700"</f>
        <v>2700</v>
      </c>
      <c r="C152" t="s">
        <v>19</v>
      </c>
      <c r="D152" t="s">
        <v>207</v>
      </c>
      <c r="E152" t="s">
        <v>208</v>
      </c>
      <c r="F152" t="s">
        <v>12</v>
      </c>
      <c r="G152" t="s">
        <v>9</v>
      </c>
      <c r="I152" t="s">
        <v>8</v>
      </c>
    </row>
    <row r="153" spans="1:11" ht="15">
      <c r="A153" t="str">
        <f t="shared" si="2"/>
        <v>2015-12-08</v>
      </c>
      <c r="B153" t="str">
        <f>"2730"</f>
        <v>2730</v>
      </c>
      <c r="C153" t="s">
        <v>20</v>
      </c>
      <c r="D153" t="s">
        <v>209</v>
      </c>
      <c r="E153" t="s">
        <v>210</v>
      </c>
      <c r="F153" t="s">
        <v>10</v>
      </c>
      <c r="G153" t="s">
        <v>9</v>
      </c>
      <c r="I153" t="s">
        <v>8</v>
      </c>
      <c r="K153" t="s">
        <v>15</v>
      </c>
    </row>
    <row r="154" spans="1:9" ht="15">
      <c r="A154" t="str">
        <f t="shared" si="2"/>
        <v>2015-12-08</v>
      </c>
      <c r="B154" t="str">
        <f>"2800"</f>
        <v>2800</v>
      </c>
      <c r="C154" t="s">
        <v>21</v>
      </c>
      <c r="D154" t="s">
        <v>211</v>
      </c>
      <c r="E154" t="s">
        <v>212</v>
      </c>
      <c r="F154" t="s">
        <v>12</v>
      </c>
      <c r="G154" t="s">
        <v>9</v>
      </c>
      <c r="I154" t="s">
        <v>8</v>
      </c>
    </row>
    <row r="155" spans="1:9" ht="15">
      <c r="A155" t="str">
        <f t="shared" si="2"/>
        <v>2015-12-08</v>
      </c>
      <c r="B155" t="str">
        <f>"2825"</f>
        <v>2825</v>
      </c>
      <c r="C155" t="s">
        <v>93</v>
      </c>
      <c r="D155" t="s">
        <v>233</v>
      </c>
      <c r="E155" t="s">
        <v>234</v>
      </c>
      <c r="F155" t="s">
        <v>39</v>
      </c>
      <c r="G155" t="s">
        <v>9</v>
      </c>
      <c r="I155" t="s">
        <v>8</v>
      </c>
    </row>
    <row r="156" spans="1:9" ht="15">
      <c r="A156" t="str">
        <f t="shared" si="2"/>
        <v>2015-12-08</v>
      </c>
      <c r="B156" t="str">
        <f>"2830"</f>
        <v>2830</v>
      </c>
      <c r="C156" t="s">
        <v>25</v>
      </c>
      <c r="D156" t="s">
        <v>216</v>
      </c>
      <c r="E156" t="s">
        <v>217</v>
      </c>
      <c r="F156" t="s">
        <v>12</v>
      </c>
      <c r="G156" t="s">
        <v>9</v>
      </c>
      <c r="I156" t="s">
        <v>8</v>
      </c>
    </row>
    <row r="157" spans="1:9" ht="15">
      <c r="A157" t="str">
        <f aca="true" t="shared" si="3" ref="A157:A207">"2015-12-09"</f>
        <v>2015-12-09</v>
      </c>
      <c r="B157" t="str">
        <f>"0500"</f>
        <v>0500</v>
      </c>
      <c r="C157" t="s">
        <v>28</v>
      </c>
      <c r="D157" t="s">
        <v>224</v>
      </c>
      <c r="E157" t="s">
        <v>225</v>
      </c>
      <c r="F157" t="s">
        <v>12</v>
      </c>
      <c r="G157" t="s">
        <v>9</v>
      </c>
      <c r="I157" t="s">
        <v>8</v>
      </c>
    </row>
    <row r="158" spans="1:11" ht="15">
      <c r="A158" t="str">
        <f t="shared" si="3"/>
        <v>2015-12-09</v>
      </c>
      <c r="B158" t="str">
        <f>"0530"</f>
        <v>0530</v>
      </c>
      <c r="C158" t="s">
        <v>101</v>
      </c>
      <c r="D158" t="s">
        <v>226</v>
      </c>
      <c r="E158" t="s">
        <v>227</v>
      </c>
      <c r="F158" t="s">
        <v>12</v>
      </c>
      <c r="G158" t="s">
        <v>9</v>
      </c>
      <c r="I158" t="s">
        <v>11</v>
      </c>
      <c r="K158" t="s">
        <v>15</v>
      </c>
    </row>
    <row r="159" spans="1:11" ht="15">
      <c r="A159" t="str">
        <f t="shared" si="3"/>
        <v>2015-12-09</v>
      </c>
      <c r="B159" t="str">
        <f>"0625"</f>
        <v>0625</v>
      </c>
      <c r="C159" t="s">
        <v>48</v>
      </c>
      <c r="D159" t="s">
        <v>235</v>
      </c>
      <c r="E159" t="s">
        <v>97</v>
      </c>
      <c r="F159" t="s">
        <v>10</v>
      </c>
      <c r="G159" t="s">
        <v>9</v>
      </c>
      <c r="H159" t="s">
        <v>15</v>
      </c>
      <c r="I159" t="s">
        <v>8</v>
      </c>
      <c r="K159" t="s">
        <v>15</v>
      </c>
    </row>
    <row r="160" spans="1:9" ht="15">
      <c r="A160" t="str">
        <f t="shared" si="3"/>
        <v>2015-12-09</v>
      </c>
      <c r="B160" t="str">
        <f>"0630"</f>
        <v>0630</v>
      </c>
      <c r="C160" t="s">
        <v>29</v>
      </c>
      <c r="D160" t="s">
        <v>228</v>
      </c>
      <c r="E160" t="s">
        <v>229</v>
      </c>
      <c r="F160" t="s">
        <v>12</v>
      </c>
      <c r="G160" t="s">
        <v>9</v>
      </c>
      <c r="I160" t="s">
        <v>8</v>
      </c>
    </row>
    <row r="161" spans="1:9" ht="15">
      <c r="A161" t="str">
        <f t="shared" si="3"/>
        <v>2015-12-09</v>
      </c>
      <c r="B161" t="str">
        <f>"0700"</f>
        <v>0700</v>
      </c>
      <c r="C161" t="s">
        <v>184</v>
      </c>
      <c r="D161" t="s">
        <v>220</v>
      </c>
      <c r="E161" t="s">
        <v>221</v>
      </c>
      <c r="F161" t="s">
        <v>12</v>
      </c>
      <c r="G161" t="s">
        <v>9</v>
      </c>
      <c r="I161" t="s">
        <v>11</v>
      </c>
    </row>
    <row r="162" spans="1:11" ht="15">
      <c r="A162" t="str">
        <f t="shared" si="3"/>
        <v>2015-12-09</v>
      </c>
      <c r="B162" t="str">
        <f>"0755"</f>
        <v>0755</v>
      </c>
      <c r="C162" t="s">
        <v>23</v>
      </c>
      <c r="D162" t="s">
        <v>236</v>
      </c>
      <c r="E162" t="s">
        <v>24</v>
      </c>
      <c r="F162" t="s">
        <v>10</v>
      </c>
      <c r="G162" t="s">
        <v>9</v>
      </c>
      <c r="I162" t="s">
        <v>8</v>
      </c>
      <c r="K162" t="s">
        <v>15</v>
      </c>
    </row>
    <row r="163" spans="1:9" ht="15">
      <c r="A163" t="str">
        <f t="shared" si="3"/>
        <v>2015-12-09</v>
      </c>
      <c r="B163" t="str">
        <f>"0800"</f>
        <v>0800</v>
      </c>
      <c r="C163" t="s">
        <v>22</v>
      </c>
      <c r="D163" t="s">
        <v>214</v>
      </c>
      <c r="E163" t="s">
        <v>215</v>
      </c>
      <c r="F163" t="s">
        <v>12</v>
      </c>
      <c r="G163" t="s">
        <v>9</v>
      </c>
      <c r="I163" t="s">
        <v>11</v>
      </c>
    </row>
    <row r="164" spans="1:11" ht="15">
      <c r="A164" t="str">
        <f t="shared" si="3"/>
        <v>2015-12-09</v>
      </c>
      <c r="B164" t="str">
        <f>"0855"</f>
        <v>0855</v>
      </c>
      <c r="C164" t="s">
        <v>36</v>
      </c>
      <c r="D164" t="s">
        <v>237</v>
      </c>
      <c r="E164" t="s">
        <v>40</v>
      </c>
      <c r="F164" t="s">
        <v>10</v>
      </c>
      <c r="G164" t="s">
        <v>9</v>
      </c>
      <c r="H164" t="s">
        <v>15</v>
      </c>
      <c r="I164" t="s">
        <v>8</v>
      </c>
      <c r="K164" t="s">
        <v>15</v>
      </c>
    </row>
    <row r="165" spans="1:9" ht="15">
      <c r="A165" t="str">
        <f t="shared" si="3"/>
        <v>2015-12-09</v>
      </c>
      <c r="B165" t="str">
        <f>"0900"</f>
        <v>0900</v>
      </c>
      <c r="C165" t="s">
        <v>99</v>
      </c>
      <c r="D165" t="s">
        <v>218</v>
      </c>
      <c r="E165" t="s">
        <v>219</v>
      </c>
      <c r="F165" t="s">
        <v>12</v>
      </c>
      <c r="G165" t="s">
        <v>9</v>
      </c>
      <c r="I165" t="s">
        <v>8</v>
      </c>
    </row>
    <row r="166" spans="1:9" ht="15">
      <c r="A166" t="str">
        <f t="shared" si="3"/>
        <v>2015-12-09</v>
      </c>
      <c r="B166" t="str">
        <f>"0930"</f>
        <v>0930</v>
      </c>
      <c r="C166" t="s">
        <v>26</v>
      </c>
      <c r="D166" t="s">
        <v>222</v>
      </c>
      <c r="E166" t="s">
        <v>223</v>
      </c>
      <c r="F166" t="s">
        <v>12</v>
      </c>
      <c r="G166" t="s">
        <v>9</v>
      </c>
      <c r="I166" t="s">
        <v>11</v>
      </c>
    </row>
    <row r="167" spans="1:11" ht="15">
      <c r="A167" t="str">
        <f t="shared" si="3"/>
        <v>2015-12-09</v>
      </c>
      <c r="B167" t="str">
        <f>"1025"</f>
        <v>1025</v>
      </c>
      <c r="C167" t="s">
        <v>41</v>
      </c>
      <c r="D167" t="s">
        <v>238</v>
      </c>
      <c r="E167" t="s">
        <v>239</v>
      </c>
      <c r="F167" t="s">
        <v>10</v>
      </c>
      <c r="G167" t="s">
        <v>9</v>
      </c>
      <c r="H167" t="s">
        <v>15</v>
      </c>
      <c r="I167" t="s">
        <v>8</v>
      </c>
      <c r="K167" t="s">
        <v>15</v>
      </c>
    </row>
    <row r="168" spans="1:9" ht="15">
      <c r="A168" t="str">
        <f t="shared" si="3"/>
        <v>2015-12-09</v>
      </c>
      <c r="B168" t="str">
        <f>"1030"</f>
        <v>1030</v>
      </c>
      <c r="C168" t="s">
        <v>14</v>
      </c>
      <c r="D168" t="s">
        <v>205</v>
      </c>
      <c r="E168" t="s">
        <v>206</v>
      </c>
      <c r="F168" t="s">
        <v>12</v>
      </c>
      <c r="G168" t="s">
        <v>9</v>
      </c>
      <c r="I168" t="s">
        <v>8</v>
      </c>
    </row>
    <row r="169" spans="1:9" ht="15">
      <c r="A169" t="str">
        <f t="shared" si="3"/>
        <v>2015-12-09</v>
      </c>
      <c r="B169" t="str">
        <f>"1100"</f>
        <v>1100</v>
      </c>
      <c r="C169" t="s">
        <v>19</v>
      </c>
      <c r="D169" t="s">
        <v>207</v>
      </c>
      <c r="E169" t="s">
        <v>208</v>
      </c>
      <c r="F169" t="s">
        <v>12</v>
      </c>
      <c r="G169" t="s">
        <v>9</v>
      </c>
      <c r="I169" t="s">
        <v>8</v>
      </c>
    </row>
    <row r="170" spans="1:11" ht="15">
      <c r="A170" t="str">
        <f t="shared" si="3"/>
        <v>2015-12-09</v>
      </c>
      <c r="B170" t="str">
        <f>"1130"</f>
        <v>1130</v>
      </c>
      <c r="C170" t="s">
        <v>20</v>
      </c>
      <c r="D170" t="s">
        <v>209</v>
      </c>
      <c r="E170" t="s">
        <v>210</v>
      </c>
      <c r="F170" t="s">
        <v>10</v>
      </c>
      <c r="G170" t="s">
        <v>9</v>
      </c>
      <c r="I170" t="s">
        <v>8</v>
      </c>
      <c r="K170" t="s">
        <v>15</v>
      </c>
    </row>
    <row r="171" spans="1:9" ht="15">
      <c r="A171" t="str">
        <f t="shared" si="3"/>
        <v>2015-12-09</v>
      </c>
      <c r="B171" t="str">
        <f>"1200"</f>
        <v>1200</v>
      </c>
      <c r="C171" t="s">
        <v>21</v>
      </c>
      <c r="D171" t="s">
        <v>211</v>
      </c>
      <c r="E171" t="s">
        <v>212</v>
      </c>
      <c r="F171" t="s">
        <v>12</v>
      </c>
      <c r="G171" t="s">
        <v>9</v>
      </c>
      <c r="I171" t="s">
        <v>8</v>
      </c>
    </row>
    <row r="172" spans="1:9" ht="15">
      <c r="A172" t="str">
        <f t="shared" si="3"/>
        <v>2015-12-09</v>
      </c>
      <c r="B172" t="str">
        <f>"1225"</f>
        <v>1225</v>
      </c>
      <c r="C172" t="s">
        <v>80</v>
      </c>
      <c r="D172" t="s">
        <v>240</v>
      </c>
      <c r="E172" t="s">
        <v>241</v>
      </c>
      <c r="F172" t="s">
        <v>12</v>
      </c>
      <c r="G172" t="s">
        <v>9</v>
      </c>
      <c r="I172" t="s">
        <v>8</v>
      </c>
    </row>
    <row r="173" spans="1:9" ht="15">
      <c r="A173" t="str">
        <f t="shared" si="3"/>
        <v>2015-12-09</v>
      </c>
      <c r="B173" t="str">
        <f>"1230"</f>
        <v>1230</v>
      </c>
      <c r="C173" t="s">
        <v>28</v>
      </c>
      <c r="D173" t="s">
        <v>224</v>
      </c>
      <c r="E173" t="s">
        <v>225</v>
      </c>
      <c r="F173" t="s">
        <v>12</v>
      </c>
      <c r="G173" t="s">
        <v>9</v>
      </c>
      <c r="I173" t="s">
        <v>8</v>
      </c>
    </row>
    <row r="174" spans="1:9" ht="15">
      <c r="A174" t="str">
        <f t="shared" si="3"/>
        <v>2015-12-09</v>
      </c>
      <c r="B174" t="str">
        <f>"1300"</f>
        <v>1300</v>
      </c>
      <c r="C174" t="s">
        <v>29</v>
      </c>
      <c r="D174" t="s">
        <v>228</v>
      </c>
      <c r="E174" t="s">
        <v>229</v>
      </c>
      <c r="F174" t="s">
        <v>12</v>
      </c>
      <c r="G174" t="s">
        <v>9</v>
      </c>
      <c r="I174" t="s">
        <v>8</v>
      </c>
    </row>
    <row r="175" spans="1:11" ht="15">
      <c r="A175" t="str">
        <f t="shared" si="3"/>
        <v>2015-12-09</v>
      </c>
      <c r="B175" t="str">
        <f>"1330"</f>
        <v>1330</v>
      </c>
      <c r="C175" t="s">
        <v>101</v>
      </c>
      <c r="D175" t="s">
        <v>226</v>
      </c>
      <c r="E175" t="s">
        <v>227</v>
      </c>
      <c r="F175" t="s">
        <v>12</v>
      </c>
      <c r="G175" t="s">
        <v>9</v>
      </c>
      <c r="I175" t="s">
        <v>11</v>
      </c>
      <c r="K175" t="s">
        <v>15</v>
      </c>
    </row>
    <row r="176" spans="1:11" ht="15">
      <c r="A176" t="str">
        <f t="shared" si="3"/>
        <v>2015-12-09</v>
      </c>
      <c r="B176" t="str">
        <f>"1425"</f>
        <v>1425</v>
      </c>
      <c r="C176" t="s">
        <v>36</v>
      </c>
      <c r="D176" t="s">
        <v>242</v>
      </c>
      <c r="E176" t="s">
        <v>40</v>
      </c>
      <c r="F176" t="s">
        <v>10</v>
      </c>
      <c r="G176" t="s">
        <v>9</v>
      </c>
      <c r="H176" t="s">
        <v>15</v>
      </c>
      <c r="I176" t="s">
        <v>8</v>
      </c>
      <c r="K176" t="s">
        <v>15</v>
      </c>
    </row>
    <row r="177" spans="1:9" ht="15">
      <c r="A177" t="str">
        <f t="shared" si="3"/>
        <v>2015-12-09</v>
      </c>
      <c r="B177" t="str">
        <f>"1430"</f>
        <v>1430</v>
      </c>
      <c r="C177" t="s">
        <v>184</v>
      </c>
      <c r="D177" t="s">
        <v>220</v>
      </c>
      <c r="E177" t="s">
        <v>221</v>
      </c>
      <c r="F177" t="s">
        <v>12</v>
      </c>
      <c r="G177" t="s">
        <v>9</v>
      </c>
      <c r="I177" t="s">
        <v>11</v>
      </c>
    </row>
    <row r="178" spans="1:11" ht="15">
      <c r="A178" t="str">
        <f t="shared" si="3"/>
        <v>2015-12-09</v>
      </c>
      <c r="B178" t="str">
        <f>"1525"</f>
        <v>1525</v>
      </c>
      <c r="C178" t="s">
        <v>48</v>
      </c>
      <c r="D178" t="s">
        <v>243</v>
      </c>
      <c r="E178" t="s">
        <v>49</v>
      </c>
      <c r="F178" t="s">
        <v>10</v>
      </c>
      <c r="G178" t="s">
        <v>9</v>
      </c>
      <c r="H178" t="s">
        <v>15</v>
      </c>
      <c r="I178" t="s">
        <v>8</v>
      </c>
      <c r="K178" t="s">
        <v>15</v>
      </c>
    </row>
    <row r="179" spans="1:9" ht="15">
      <c r="A179" t="str">
        <f t="shared" si="3"/>
        <v>2015-12-09</v>
      </c>
      <c r="B179" t="str">
        <f>"1530"</f>
        <v>1530</v>
      </c>
      <c r="C179" t="s">
        <v>14</v>
      </c>
      <c r="D179" t="s">
        <v>244</v>
      </c>
      <c r="E179" t="s">
        <v>245</v>
      </c>
      <c r="F179" t="s">
        <v>12</v>
      </c>
      <c r="G179" t="s">
        <v>9</v>
      </c>
      <c r="I179" t="s">
        <v>8</v>
      </c>
    </row>
    <row r="180" spans="1:9" ht="15">
      <c r="A180" t="str">
        <f t="shared" si="3"/>
        <v>2015-12-09</v>
      </c>
      <c r="B180" t="str">
        <f>"1600"</f>
        <v>1600</v>
      </c>
      <c r="C180" t="s">
        <v>19</v>
      </c>
      <c r="D180" t="s">
        <v>246</v>
      </c>
      <c r="E180" t="s">
        <v>247</v>
      </c>
      <c r="F180" t="s">
        <v>12</v>
      </c>
      <c r="G180" t="s">
        <v>9</v>
      </c>
      <c r="I180" t="s">
        <v>8</v>
      </c>
    </row>
    <row r="181" spans="1:11" ht="15">
      <c r="A181" t="str">
        <f t="shared" si="3"/>
        <v>2015-12-09</v>
      </c>
      <c r="B181" t="str">
        <f>"1630"</f>
        <v>1630</v>
      </c>
      <c r="C181" t="s">
        <v>20</v>
      </c>
      <c r="D181" t="s">
        <v>248</v>
      </c>
      <c r="E181" t="s">
        <v>249</v>
      </c>
      <c r="F181" t="s">
        <v>10</v>
      </c>
      <c r="G181" t="s">
        <v>9</v>
      </c>
      <c r="I181" t="s">
        <v>8</v>
      </c>
      <c r="K181" t="s">
        <v>15</v>
      </c>
    </row>
    <row r="182" spans="1:9" ht="15">
      <c r="A182" t="str">
        <f t="shared" si="3"/>
        <v>2015-12-09</v>
      </c>
      <c r="B182" t="str">
        <f>"1700"</f>
        <v>1700</v>
      </c>
      <c r="C182" t="s">
        <v>21</v>
      </c>
      <c r="D182" t="s">
        <v>250</v>
      </c>
      <c r="E182" t="s">
        <v>251</v>
      </c>
      <c r="F182" t="s">
        <v>12</v>
      </c>
      <c r="G182" t="s">
        <v>9</v>
      </c>
      <c r="I182" t="s">
        <v>8</v>
      </c>
    </row>
    <row r="183" spans="1:9" ht="15">
      <c r="A183" t="str">
        <f t="shared" si="3"/>
        <v>2015-12-09</v>
      </c>
      <c r="B183" t="str">
        <f>"1725"</f>
        <v>1725</v>
      </c>
      <c r="C183" t="s">
        <v>93</v>
      </c>
      <c r="D183" t="s">
        <v>252</v>
      </c>
      <c r="E183" t="s">
        <v>253</v>
      </c>
      <c r="F183" t="s">
        <v>39</v>
      </c>
      <c r="G183" t="s">
        <v>9</v>
      </c>
      <c r="I183" t="s">
        <v>8</v>
      </c>
    </row>
    <row r="184" spans="1:9" ht="15">
      <c r="A184" t="str">
        <f t="shared" si="3"/>
        <v>2015-12-09</v>
      </c>
      <c r="B184" t="str">
        <f>"1730"</f>
        <v>1730</v>
      </c>
      <c r="C184" t="s">
        <v>22</v>
      </c>
      <c r="D184" t="s">
        <v>254</v>
      </c>
      <c r="E184" t="s">
        <v>255</v>
      </c>
      <c r="F184" t="s">
        <v>12</v>
      </c>
      <c r="G184" t="s">
        <v>9</v>
      </c>
      <c r="I184" t="s">
        <v>11</v>
      </c>
    </row>
    <row r="185" spans="1:11" ht="15">
      <c r="A185" t="str">
        <f t="shared" si="3"/>
        <v>2015-12-09</v>
      </c>
      <c r="B185" t="str">
        <f>"1825"</f>
        <v>1825</v>
      </c>
      <c r="C185" t="s">
        <v>36</v>
      </c>
      <c r="D185" t="s">
        <v>76</v>
      </c>
      <c r="E185" t="s">
        <v>38</v>
      </c>
      <c r="F185" t="s">
        <v>10</v>
      </c>
      <c r="G185" t="s">
        <v>9</v>
      </c>
      <c r="H185" t="s">
        <v>15</v>
      </c>
      <c r="I185" t="s">
        <v>8</v>
      </c>
      <c r="K185" t="s">
        <v>15</v>
      </c>
    </row>
    <row r="186" spans="1:9" ht="15">
      <c r="A186" t="str">
        <f t="shared" si="3"/>
        <v>2015-12-09</v>
      </c>
      <c r="B186" t="str">
        <f>"1830"</f>
        <v>1830</v>
      </c>
      <c r="C186" t="s">
        <v>25</v>
      </c>
      <c r="D186" t="s">
        <v>256</v>
      </c>
      <c r="E186" t="s">
        <v>257</v>
      </c>
      <c r="F186" t="s">
        <v>12</v>
      </c>
      <c r="G186" t="s">
        <v>9</v>
      </c>
      <c r="H186" t="s">
        <v>15</v>
      </c>
      <c r="I186" t="s">
        <v>8</v>
      </c>
    </row>
    <row r="187" spans="1:9" ht="15">
      <c r="A187" t="str">
        <f t="shared" si="3"/>
        <v>2015-12-09</v>
      </c>
      <c r="B187" t="str">
        <f>"1900"</f>
        <v>1900</v>
      </c>
      <c r="C187" t="s">
        <v>99</v>
      </c>
      <c r="D187" t="s">
        <v>258</v>
      </c>
      <c r="E187" t="s">
        <v>259</v>
      </c>
      <c r="F187" t="s">
        <v>12</v>
      </c>
      <c r="G187" t="s">
        <v>9</v>
      </c>
      <c r="I187" t="s">
        <v>8</v>
      </c>
    </row>
    <row r="188" spans="1:9" ht="15">
      <c r="A188" t="str">
        <f t="shared" si="3"/>
        <v>2015-12-09</v>
      </c>
      <c r="B188" t="str">
        <f>"1930"</f>
        <v>1930</v>
      </c>
      <c r="C188" t="s">
        <v>184</v>
      </c>
      <c r="D188" t="s">
        <v>260</v>
      </c>
      <c r="E188" t="s">
        <v>261</v>
      </c>
      <c r="F188" t="s">
        <v>12</v>
      </c>
      <c r="G188" t="s">
        <v>9</v>
      </c>
      <c r="I188" t="s">
        <v>11</v>
      </c>
    </row>
    <row r="189" spans="1:11" ht="15">
      <c r="A189" t="str">
        <f t="shared" si="3"/>
        <v>2015-12-09</v>
      </c>
      <c r="B189" t="str">
        <f>"2025"</f>
        <v>2025</v>
      </c>
      <c r="C189" t="s">
        <v>57</v>
      </c>
      <c r="D189" t="s">
        <v>262</v>
      </c>
      <c r="E189" t="s">
        <v>263</v>
      </c>
      <c r="F189" t="s">
        <v>10</v>
      </c>
      <c r="G189" t="s">
        <v>9</v>
      </c>
      <c r="I189" t="s">
        <v>8</v>
      </c>
      <c r="K189" t="s">
        <v>15</v>
      </c>
    </row>
    <row r="190" spans="1:9" ht="15">
      <c r="A190" t="str">
        <f t="shared" si="3"/>
        <v>2015-12-09</v>
      </c>
      <c r="B190" t="str">
        <f>"2030"</f>
        <v>2030</v>
      </c>
      <c r="C190" t="s">
        <v>26</v>
      </c>
      <c r="D190" t="s">
        <v>264</v>
      </c>
      <c r="E190" t="s">
        <v>265</v>
      </c>
      <c r="F190" t="s">
        <v>12</v>
      </c>
      <c r="G190" t="s">
        <v>9</v>
      </c>
      <c r="I190" t="s">
        <v>11</v>
      </c>
    </row>
    <row r="191" spans="1:11" ht="15">
      <c r="A191" t="str">
        <f t="shared" si="3"/>
        <v>2015-12-09</v>
      </c>
      <c r="B191" t="str">
        <f>"2125"</f>
        <v>2125</v>
      </c>
      <c r="C191" t="s">
        <v>23</v>
      </c>
      <c r="D191" t="s">
        <v>266</v>
      </c>
      <c r="E191" t="s">
        <v>24</v>
      </c>
      <c r="F191" t="s">
        <v>10</v>
      </c>
      <c r="G191" t="s">
        <v>9</v>
      </c>
      <c r="I191" t="s">
        <v>8</v>
      </c>
      <c r="K191" t="s">
        <v>15</v>
      </c>
    </row>
    <row r="192" spans="1:9" ht="15">
      <c r="A192" t="str">
        <f t="shared" si="3"/>
        <v>2015-12-09</v>
      </c>
      <c r="B192" t="str">
        <f>"2130"</f>
        <v>2130</v>
      </c>
      <c r="C192" t="s">
        <v>28</v>
      </c>
      <c r="D192" t="s">
        <v>267</v>
      </c>
      <c r="E192" t="s">
        <v>268</v>
      </c>
      <c r="F192" t="s">
        <v>12</v>
      </c>
      <c r="G192" t="s">
        <v>9</v>
      </c>
      <c r="I192" t="s">
        <v>8</v>
      </c>
    </row>
    <row r="193" spans="1:11" ht="15">
      <c r="A193" t="str">
        <f t="shared" si="3"/>
        <v>2015-12-09</v>
      </c>
      <c r="B193" t="str">
        <f>"2200"</f>
        <v>2200</v>
      </c>
      <c r="C193" t="s">
        <v>101</v>
      </c>
      <c r="D193" t="s">
        <v>269</v>
      </c>
      <c r="E193" t="s">
        <v>270</v>
      </c>
      <c r="F193" t="s">
        <v>12</v>
      </c>
      <c r="G193" t="s">
        <v>9</v>
      </c>
      <c r="I193" t="s">
        <v>11</v>
      </c>
      <c r="J193" t="s">
        <v>271</v>
      </c>
      <c r="K193" t="s">
        <v>15</v>
      </c>
    </row>
    <row r="194" spans="1:9" ht="15">
      <c r="A194" t="str">
        <f t="shared" si="3"/>
        <v>2015-12-09</v>
      </c>
      <c r="B194" t="str">
        <f>"2255"</f>
        <v>2255</v>
      </c>
      <c r="C194" t="s">
        <v>29</v>
      </c>
      <c r="D194" t="s">
        <v>272</v>
      </c>
      <c r="E194" t="s">
        <v>273</v>
      </c>
      <c r="F194" t="s">
        <v>12</v>
      </c>
      <c r="G194" t="s">
        <v>9</v>
      </c>
      <c r="I194" t="s">
        <v>8</v>
      </c>
    </row>
    <row r="195" spans="1:11" ht="15">
      <c r="A195" t="str">
        <f t="shared" si="3"/>
        <v>2015-12-09</v>
      </c>
      <c r="B195" t="str">
        <f>"2325"</f>
        <v>2325</v>
      </c>
      <c r="C195" t="s">
        <v>16</v>
      </c>
      <c r="D195" t="s">
        <v>65</v>
      </c>
      <c r="E195" t="s">
        <v>17</v>
      </c>
      <c r="F195" t="s">
        <v>10</v>
      </c>
      <c r="G195" t="s">
        <v>18</v>
      </c>
      <c r="I195" t="s">
        <v>8</v>
      </c>
      <c r="K195" t="s">
        <v>15</v>
      </c>
    </row>
    <row r="196" spans="1:9" ht="15">
      <c r="A196" t="str">
        <f t="shared" si="3"/>
        <v>2015-12-09</v>
      </c>
      <c r="B196" t="str">
        <f>"2330"</f>
        <v>2330</v>
      </c>
      <c r="C196" t="s">
        <v>184</v>
      </c>
      <c r="D196" t="s">
        <v>260</v>
      </c>
      <c r="E196" t="s">
        <v>261</v>
      </c>
      <c r="F196" t="s">
        <v>12</v>
      </c>
      <c r="G196" t="s">
        <v>9</v>
      </c>
      <c r="I196" t="s">
        <v>11</v>
      </c>
    </row>
    <row r="197" spans="1:11" ht="15">
      <c r="A197" t="str">
        <f t="shared" si="3"/>
        <v>2015-12-09</v>
      </c>
      <c r="B197" t="str">
        <f>"2425"</f>
        <v>2425</v>
      </c>
      <c r="C197" t="s">
        <v>27</v>
      </c>
      <c r="D197" t="s">
        <v>53</v>
      </c>
      <c r="E197" t="s">
        <v>74</v>
      </c>
      <c r="F197" t="s">
        <v>10</v>
      </c>
      <c r="G197" t="s">
        <v>9</v>
      </c>
      <c r="I197" t="s">
        <v>8</v>
      </c>
      <c r="K197" t="s">
        <v>15</v>
      </c>
    </row>
    <row r="198" spans="1:9" ht="15">
      <c r="A198" t="str">
        <f t="shared" si="3"/>
        <v>2015-12-09</v>
      </c>
      <c r="B198" t="str">
        <f>"2430"</f>
        <v>2430</v>
      </c>
      <c r="C198" t="s">
        <v>25</v>
      </c>
      <c r="D198" t="s">
        <v>256</v>
      </c>
      <c r="E198" t="s">
        <v>257</v>
      </c>
      <c r="F198" t="s">
        <v>12</v>
      </c>
      <c r="G198" t="s">
        <v>9</v>
      </c>
      <c r="H198" t="s">
        <v>15</v>
      </c>
      <c r="I198" t="s">
        <v>8</v>
      </c>
    </row>
    <row r="199" spans="1:9" ht="15">
      <c r="A199" t="str">
        <f t="shared" si="3"/>
        <v>2015-12-09</v>
      </c>
      <c r="B199" t="str">
        <f>"2500"</f>
        <v>2500</v>
      </c>
      <c r="C199" t="s">
        <v>99</v>
      </c>
      <c r="D199" t="s">
        <v>258</v>
      </c>
      <c r="E199" t="s">
        <v>259</v>
      </c>
      <c r="F199" t="s">
        <v>12</v>
      </c>
      <c r="G199" t="s">
        <v>9</v>
      </c>
      <c r="I199" t="s">
        <v>8</v>
      </c>
    </row>
    <row r="200" spans="1:11" ht="15">
      <c r="A200" t="str">
        <f t="shared" si="3"/>
        <v>2015-12-09</v>
      </c>
      <c r="B200" t="str">
        <f>"2530"</f>
        <v>2530</v>
      </c>
      <c r="C200" t="s">
        <v>20</v>
      </c>
      <c r="D200" t="s">
        <v>248</v>
      </c>
      <c r="E200" t="s">
        <v>249</v>
      </c>
      <c r="F200" t="s">
        <v>10</v>
      </c>
      <c r="G200" t="s">
        <v>9</v>
      </c>
      <c r="I200" t="s">
        <v>8</v>
      </c>
      <c r="K200" t="s">
        <v>15</v>
      </c>
    </row>
    <row r="201" spans="1:9" ht="15">
      <c r="A201" t="str">
        <f t="shared" si="3"/>
        <v>2015-12-09</v>
      </c>
      <c r="B201" t="str">
        <f>"2600"</f>
        <v>2600</v>
      </c>
      <c r="C201" t="s">
        <v>28</v>
      </c>
      <c r="D201" t="s">
        <v>267</v>
      </c>
      <c r="E201" t="s">
        <v>268</v>
      </c>
      <c r="F201" t="s">
        <v>12</v>
      </c>
      <c r="G201" t="s">
        <v>9</v>
      </c>
      <c r="I201" t="s">
        <v>8</v>
      </c>
    </row>
    <row r="202" spans="1:9" ht="15">
      <c r="A202" t="str">
        <f t="shared" si="3"/>
        <v>2015-12-09</v>
      </c>
      <c r="B202" t="str">
        <f>"2630"</f>
        <v>2630</v>
      </c>
      <c r="C202" t="s">
        <v>14</v>
      </c>
      <c r="D202" t="s">
        <v>244</v>
      </c>
      <c r="E202" t="s">
        <v>245</v>
      </c>
      <c r="F202" t="s">
        <v>12</v>
      </c>
      <c r="G202" t="s">
        <v>9</v>
      </c>
      <c r="I202" t="s">
        <v>8</v>
      </c>
    </row>
    <row r="203" spans="1:9" ht="15">
      <c r="A203" t="str">
        <f t="shared" si="3"/>
        <v>2015-12-09</v>
      </c>
      <c r="B203" t="str">
        <f>"2700"</f>
        <v>2700</v>
      </c>
      <c r="C203" t="s">
        <v>19</v>
      </c>
      <c r="D203" t="s">
        <v>246</v>
      </c>
      <c r="E203" t="s">
        <v>247</v>
      </c>
      <c r="F203" t="s">
        <v>12</v>
      </c>
      <c r="G203" t="s">
        <v>9</v>
      </c>
      <c r="I203" t="s">
        <v>8</v>
      </c>
    </row>
    <row r="204" spans="1:11" ht="15">
      <c r="A204" t="str">
        <f t="shared" si="3"/>
        <v>2015-12-09</v>
      </c>
      <c r="B204" t="str">
        <f>"2730"</f>
        <v>2730</v>
      </c>
      <c r="C204" t="s">
        <v>20</v>
      </c>
      <c r="D204" t="s">
        <v>248</v>
      </c>
      <c r="E204" t="s">
        <v>249</v>
      </c>
      <c r="F204" t="s">
        <v>10</v>
      </c>
      <c r="G204" t="s">
        <v>9</v>
      </c>
      <c r="I204" t="s">
        <v>8</v>
      </c>
      <c r="K204" t="s">
        <v>15</v>
      </c>
    </row>
    <row r="205" spans="1:9" ht="15">
      <c r="A205" t="str">
        <f t="shared" si="3"/>
        <v>2015-12-09</v>
      </c>
      <c r="B205" t="str">
        <f>"2800"</f>
        <v>2800</v>
      </c>
      <c r="C205" t="s">
        <v>21</v>
      </c>
      <c r="D205" t="s">
        <v>250</v>
      </c>
      <c r="E205" t="s">
        <v>251</v>
      </c>
      <c r="F205" t="s">
        <v>12</v>
      </c>
      <c r="G205" t="s">
        <v>9</v>
      </c>
      <c r="I205" t="s">
        <v>8</v>
      </c>
    </row>
    <row r="206" spans="1:9" ht="15">
      <c r="A206" t="str">
        <f t="shared" si="3"/>
        <v>2015-12-09</v>
      </c>
      <c r="B206" t="str">
        <f>"2825"</f>
        <v>2825</v>
      </c>
      <c r="C206" t="s">
        <v>80</v>
      </c>
      <c r="D206" t="s">
        <v>274</v>
      </c>
      <c r="E206" t="s">
        <v>275</v>
      </c>
      <c r="F206" t="s">
        <v>12</v>
      </c>
      <c r="G206" t="s">
        <v>9</v>
      </c>
      <c r="I206" t="s">
        <v>8</v>
      </c>
    </row>
    <row r="207" spans="1:9" ht="15">
      <c r="A207" t="str">
        <f t="shared" si="3"/>
        <v>2015-12-09</v>
      </c>
      <c r="B207" t="str">
        <f>"2830"</f>
        <v>2830</v>
      </c>
      <c r="C207" t="s">
        <v>25</v>
      </c>
      <c r="D207" t="s">
        <v>256</v>
      </c>
      <c r="E207" t="s">
        <v>257</v>
      </c>
      <c r="F207" t="s">
        <v>12</v>
      </c>
      <c r="G207" t="s">
        <v>9</v>
      </c>
      <c r="H207" t="s">
        <v>15</v>
      </c>
      <c r="I207" t="s">
        <v>8</v>
      </c>
    </row>
    <row r="208" spans="1:9" ht="15">
      <c r="A208" t="str">
        <f aca="true" t="shared" si="4" ref="A208:A258">"2015-12-10"</f>
        <v>2015-12-10</v>
      </c>
      <c r="B208" t="str">
        <f>"0500"</f>
        <v>0500</v>
      </c>
      <c r="C208" t="s">
        <v>28</v>
      </c>
      <c r="D208" t="s">
        <v>267</v>
      </c>
      <c r="E208" t="s">
        <v>268</v>
      </c>
      <c r="F208" t="s">
        <v>12</v>
      </c>
      <c r="G208" t="s">
        <v>9</v>
      </c>
      <c r="I208" t="s">
        <v>8</v>
      </c>
    </row>
    <row r="209" spans="1:11" ht="15">
      <c r="A209" t="str">
        <f t="shared" si="4"/>
        <v>2015-12-10</v>
      </c>
      <c r="B209" t="str">
        <f>"0530"</f>
        <v>0530</v>
      </c>
      <c r="C209" t="s">
        <v>101</v>
      </c>
      <c r="D209" t="s">
        <v>269</v>
      </c>
      <c r="E209" t="s">
        <v>270</v>
      </c>
      <c r="F209" t="s">
        <v>12</v>
      </c>
      <c r="G209" t="s">
        <v>9</v>
      </c>
      <c r="I209" t="s">
        <v>11</v>
      </c>
      <c r="J209" t="s">
        <v>271</v>
      </c>
      <c r="K209" t="s">
        <v>15</v>
      </c>
    </row>
    <row r="210" spans="1:11" ht="15">
      <c r="A210" t="str">
        <f t="shared" si="4"/>
        <v>2015-12-10</v>
      </c>
      <c r="B210" t="str">
        <f>"0625"</f>
        <v>0625</v>
      </c>
      <c r="C210" t="s">
        <v>23</v>
      </c>
      <c r="D210" t="s">
        <v>81</v>
      </c>
      <c r="E210" t="s">
        <v>24</v>
      </c>
      <c r="F210" t="s">
        <v>10</v>
      </c>
      <c r="G210" t="s">
        <v>9</v>
      </c>
      <c r="I210" t="s">
        <v>8</v>
      </c>
      <c r="K210" t="s">
        <v>15</v>
      </c>
    </row>
    <row r="211" spans="1:9" ht="15">
      <c r="A211" t="str">
        <f t="shared" si="4"/>
        <v>2015-12-10</v>
      </c>
      <c r="B211" t="str">
        <f>"0630"</f>
        <v>0630</v>
      </c>
      <c r="C211" t="s">
        <v>29</v>
      </c>
      <c r="D211" t="s">
        <v>272</v>
      </c>
      <c r="E211" t="s">
        <v>273</v>
      </c>
      <c r="F211" t="s">
        <v>12</v>
      </c>
      <c r="G211" t="s">
        <v>9</v>
      </c>
      <c r="I211" t="s">
        <v>8</v>
      </c>
    </row>
    <row r="212" spans="1:9" ht="15">
      <c r="A212" t="str">
        <f t="shared" si="4"/>
        <v>2015-12-10</v>
      </c>
      <c r="B212" t="str">
        <f>"0700"</f>
        <v>0700</v>
      </c>
      <c r="C212" t="s">
        <v>184</v>
      </c>
      <c r="D212" t="s">
        <v>260</v>
      </c>
      <c r="E212" t="s">
        <v>261</v>
      </c>
      <c r="F212" t="s">
        <v>12</v>
      </c>
      <c r="G212" t="s">
        <v>9</v>
      </c>
      <c r="I212" t="s">
        <v>11</v>
      </c>
    </row>
    <row r="213" spans="1:11" ht="15">
      <c r="A213" t="str">
        <f t="shared" si="4"/>
        <v>2015-12-10</v>
      </c>
      <c r="B213" t="str">
        <f>"0755"</f>
        <v>0755</v>
      </c>
      <c r="C213" t="s">
        <v>34</v>
      </c>
      <c r="D213" t="s">
        <v>102</v>
      </c>
      <c r="E213" t="s">
        <v>60</v>
      </c>
      <c r="F213" t="s">
        <v>10</v>
      </c>
      <c r="G213" t="s">
        <v>9</v>
      </c>
      <c r="I213" t="s">
        <v>8</v>
      </c>
      <c r="K213" t="s">
        <v>15</v>
      </c>
    </row>
    <row r="214" spans="1:9" ht="15">
      <c r="A214" t="str">
        <f t="shared" si="4"/>
        <v>2015-12-10</v>
      </c>
      <c r="B214" t="str">
        <f>"0800"</f>
        <v>0800</v>
      </c>
      <c r="C214" t="s">
        <v>22</v>
      </c>
      <c r="D214" t="s">
        <v>254</v>
      </c>
      <c r="E214" t="s">
        <v>255</v>
      </c>
      <c r="F214" t="s">
        <v>12</v>
      </c>
      <c r="G214" t="s">
        <v>9</v>
      </c>
      <c r="I214" t="s">
        <v>11</v>
      </c>
    </row>
    <row r="215" spans="1:11" ht="15">
      <c r="A215" t="str">
        <f t="shared" si="4"/>
        <v>2015-12-10</v>
      </c>
      <c r="B215" t="str">
        <f>"0855"</f>
        <v>0855</v>
      </c>
      <c r="C215" t="s">
        <v>42</v>
      </c>
      <c r="D215" t="s">
        <v>276</v>
      </c>
      <c r="E215" t="s">
        <v>43</v>
      </c>
      <c r="F215" t="s">
        <v>10</v>
      </c>
      <c r="G215" t="s">
        <v>9</v>
      </c>
      <c r="I215" t="s">
        <v>8</v>
      </c>
      <c r="K215" t="s">
        <v>15</v>
      </c>
    </row>
    <row r="216" spans="1:9" ht="15">
      <c r="A216" t="str">
        <f t="shared" si="4"/>
        <v>2015-12-10</v>
      </c>
      <c r="B216" t="str">
        <f>"0900"</f>
        <v>0900</v>
      </c>
      <c r="C216" t="s">
        <v>99</v>
      </c>
      <c r="D216" t="s">
        <v>258</v>
      </c>
      <c r="E216" t="s">
        <v>259</v>
      </c>
      <c r="F216" t="s">
        <v>12</v>
      </c>
      <c r="G216" t="s">
        <v>9</v>
      </c>
      <c r="I216" t="s">
        <v>8</v>
      </c>
    </row>
    <row r="217" spans="1:9" ht="15">
      <c r="A217" t="str">
        <f t="shared" si="4"/>
        <v>2015-12-10</v>
      </c>
      <c r="B217" t="str">
        <f>"0930"</f>
        <v>0930</v>
      </c>
      <c r="C217" t="s">
        <v>26</v>
      </c>
      <c r="D217" t="s">
        <v>264</v>
      </c>
      <c r="E217" t="s">
        <v>265</v>
      </c>
      <c r="F217" t="s">
        <v>12</v>
      </c>
      <c r="G217" t="s">
        <v>9</v>
      </c>
      <c r="I217" t="s">
        <v>11</v>
      </c>
    </row>
    <row r="218" spans="1:11" ht="15">
      <c r="A218" t="str">
        <f t="shared" si="4"/>
        <v>2015-12-10</v>
      </c>
      <c r="B218" t="str">
        <f>"1025"</f>
        <v>1025</v>
      </c>
      <c r="C218" t="s">
        <v>36</v>
      </c>
      <c r="D218" t="s">
        <v>90</v>
      </c>
      <c r="E218" t="s">
        <v>38</v>
      </c>
      <c r="F218" t="s">
        <v>10</v>
      </c>
      <c r="G218" t="s">
        <v>9</v>
      </c>
      <c r="H218" t="s">
        <v>15</v>
      </c>
      <c r="I218" t="s">
        <v>8</v>
      </c>
      <c r="K218" t="s">
        <v>15</v>
      </c>
    </row>
    <row r="219" spans="1:9" ht="15">
      <c r="A219" t="str">
        <f t="shared" si="4"/>
        <v>2015-12-10</v>
      </c>
      <c r="B219" t="str">
        <f>"1030"</f>
        <v>1030</v>
      </c>
      <c r="C219" t="s">
        <v>14</v>
      </c>
      <c r="D219" t="s">
        <v>244</v>
      </c>
      <c r="E219" t="s">
        <v>245</v>
      </c>
      <c r="F219" t="s">
        <v>12</v>
      </c>
      <c r="G219" t="s">
        <v>9</v>
      </c>
      <c r="I219" t="s">
        <v>8</v>
      </c>
    </row>
    <row r="220" spans="1:9" ht="15">
      <c r="A220" t="str">
        <f t="shared" si="4"/>
        <v>2015-12-10</v>
      </c>
      <c r="B220" t="str">
        <f>"1100"</f>
        <v>1100</v>
      </c>
      <c r="C220" t="s">
        <v>19</v>
      </c>
      <c r="D220" t="s">
        <v>246</v>
      </c>
      <c r="E220" t="s">
        <v>247</v>
      </c>
      <c r="F220" t="s">
        <v>12</v>
      </c>
      <c r="G220" t="s">
        <v>9</v>
      </c>
      <c r="I220" t="s">
        <v>8</v>
      </c>
    </row>
    <row r="221" spans="1:11" ht="15">
      <c r="A221" t="str">
        <f t="shared" si="4"/>
        <v>2015-12-10</v>
      </c>
      <c r="B221" t="str">
        <f>"1130"</f>
        <v>1130</v>
      </c>
      <c r="C221" t="s">
        <v>20</v>
      </c>
      <c r="D221" t="s">
        <v>248</v>
      </c>
      <c r="E221" t="s">
        <v>249</v>
      </c>
      <c r="F221" t="s">
        <v>10</v>
      </c>
      <c r="G221" t="s">
        <v>9</v>
      </c>
      <c r="I221" t="s">
        <v>8</v>
      </c>
      <c r="K221" t="s">
        <v>15</v>
      </c>
    </row>
    <row r="222" spans="1:9" ht="15">
      <c r="A222" t="str">
        <f t="shared" si="4"/>
        <v>2015-12-10</v>
      </c>
      <c r="B222" t="str">
        <f>"1200"</f>
        <v>1200</v>
      </c>
      <c r="C222" t="s">
        <v>21</v>
      </c>
      <c r="D222" t="s">
        <v>250</v>
      </c>
      <c r="E222" t="s">
        <v>251</v>
      </c>
      <c r="F222" t="s">
        <v>12</v>
      </c>
      <c r="G222" t="s">
        <v>9</v>
      </c>
      <c r="I222" t="s">
        <v>8</v>
      </c>
    </row>
    <row r="223" spans="1:9" ht="15">
      <c r="A223" t="str">
        <f t="shared" si="4"/>
        <v>2015-12-10</v>
      </c>
      <c r="B223" t="str">
        <f>"1225"</f>
        <v>1225</v>
      </c>
      <c r="C223" t="s">
        <v>93</v>
      </c>
      <c r="D223" t="s">
        <v>277</v>
      </c>
      <c r="E223" t="s">
        <v>278</v>
      </c>
      <c r="F223" t="s">
        <v>39</v>
      </c>
      <c r="G223" t="s">
        <v>9</v>
      </c>
      <c r="I223" t="s">
        <v>8</v>
      </c>
    </row>
    <row r="224" spans="1:9" ht="15">
      <c r="A224" t="str">
        <f t="shared" si="4"/>
        <v>2015-12-10</v>
      </c>
      <c r="B224" t="str">
        <f>"1230"</f>
        <v>1230</v>
      </c>
      <c r="C224" t="s">
        <v>28</v>
      </c>
      <c r="D224" t="s">
        <v>267</v>
      </c>
      <c r="E224" t="s">
        <v>268</v>
      </c>
      <c r="F224" t="s">
        <v>12</v>
      </c>
      <c r="G224" t="s">
        <v>9</v>
      </c>
      <c r="I224" t="s">
        <v>8</v>
      </c>
    </row>
    <row r="225" spans="1:9" ht="15">
      <c r="A225" t="str">
        <f t="shared" si="4"/>
        <v>2015-12-10</v>
      </c>
      <c r="B225" t="str">
        <f>"1300"</f>
        <v>1300</v>
      </c>
      <c r="C225" t="s">
        <v>29</v>
      </c>
      <c r="D225" t="s">
        <v>272</v>
      </c>
      <c r="E225" t="s">
        <v>273</v>
      </c>
      <c r="F225" t="s">
        <v>12</v>
      </c>
      <c r="G225" t="s">
        <v>9</v>
      </c>
      <c r="I225" t="s">
        <v>8</v>
      </c>
    </row>
    <row r="226" spans="1:11" ht="15">
      <c r="A226" t="str">
        <f t="shared" si="4"/>
        <v>2015-12-10</v>
      </c>
      <c r="B226" t="str">
        <f>"1330"</f>
        <v>1330</v>
      </c>
      <c r="C226" t="s">
        <v>101</v>
      </c>
      <c r="D226" t="s">
        <v>269</v>
      </c>
      <c r="E226" t="s">
        <v>270</v>
      </c>
      <c r="F226" t="s">
        <v>12</v>
      </c>
      <c r="G226" t="s">
        <v>9</v>
      </c>
      <c r="I226" t="s">
        <v>11</v>
      </c>
      <c r="J226" t="s">
        <v>271</v>
      </c>
      <c r="K226" t="s">
        <v>15</v>
      </c>
    </row>
    <row r="227" spans="1:11" ht="15">
      <c r="A227" t="str">
        <f t="shared" si="4"/>
        <v>2015-12-10</v>
      </c>
      <c r="B227" t="str">
        <f>"1425"</f>
        <v>1425</v>
      </c>
      <c r="C227" t="s">
        <v>30</v>
      </c>
      <c r="D227" t="s">
        <v>82</v>
      </c>
      <c r="E227" t="s">
        <v>31</v>
      </c>
      <c r="F227" t="s">
        <v>10</v>
      </c>
      <c r="G227" t="s">
        <v>9</v>
      </c>
      <c r="H227" t="s">
        <v>15</v>
      </c>
      <c r="I227" t="s">
        <v>8</v>
      </c>
      <c r="K227" t="s">
        <v>15</v>
      </c>
    </row>
    <row r="228" spans="1:9" ht="15">
      <c r="A228" t="str">
        <f t="shared" si="4"/>
        <v>2015-12-10</v>
      </c>
      <c r="B228" t="str">
        <f>"1430"</f>
        <v>1430</v>
      </c>
      <c r="C228" t="s">
        <v>184</v>
      </c>
      <c r="D228" t="s">
        <v>260</v>
      </c>
      <c r="E228" t="s">
        <v>261</v>
      </c>
      <c r="F228" t="s">
        <v>12</v>
      </c>
      <c r="G228" t="s">
        <v>9</v>
      </c>
      <c r="I228" t="s">
        <v>11</v>
      </c>
    </row>
    <row r="229" spans="1:11" ht="15">
      <c r="A229" t="str">
        <f t="shared" si="4"/>
        <v>2015-12-10</v>
      </c>
      <c r="B229" t="str">
        <f>"1525"</f>
        <v>1525</v>
      </c>
      <c r="C229" t="s">
        <v>41</v>
      </c>
      <c r="D229" t="s">
        <v>84</v>
      </c>
      <c r="E229" t="s">
        <v>85</v>
      </c>
      <c r="F229" t="s">
        <v>10</v>
      </c>
      <c r="G229" t="s">
        <v>9</v>
      </c>
      <c r="I229" t="s">
        <v>8</v>
      </c>
      <c r="K229" t="s">
        <v>15</v>
      </c>
    </row>
    <row r="230" spans="1:9" ht="15">
      <c r="A230" t="str">
        <f t="shared" si="4"/>
        <v>2015-12-10</v>
      </c>
      <c r="B230" t="str">
        <f>"1530"</f>
        <v>1530</v>
      </c>
      <c r="C230" t="s">
        <v>14</v>
      </c>
      <c r="D230" t="s">
        <v>279</v>
      </c>
      <c r="E230" t="s">
        <v>280</v>
      </c>
      <c r="F230" t="s">
        <v>12</v>
      </c>
      <c r="G230" t="s">
        <v>9</v>
      </c>
      <c r="I230" t="s">
        <v>8</v>
      </c>
    </row>
    <row r="231" spans="1:9" ht="15">
      <c r="A231" t="str">
        <f t="shared" si="4"/>
        <v>2015-12-10</v>
      </c>
      <c r="B231" t="str">
        <f>"1600"</f>
        <v>1600</v>
      </c>
      <c r="C231" t="s">
        <v>19</v>
      </c>
      <c r="D231" t="s">
        <v>281</v>
      </c>
      <c r="E231" t="s">
        <v>282</v>
      </c>
      <c r="F231" t="s">
        <v>12</v>
      </c>
      <c r="G231" t="s">
        <v>9</v>
      </c>
      <c r="I231" t="s">
        <v>8</v>
      </c>
    </row>
    <row r="232" spans="1:11" ht="15">
      <c r="A232" t="str">
        <f t="shared" si="4"/>
        <v>2015-12-10</v>
      </c>
      <c r="B232" t="str">
        <f>"1630"</f>
        <v>1630</v>
      </c>
      <c r="C232" t="s">
        <v>20</v>
      </c>
      <c r="D232" t="s">
        <v>283</v>
      </c>
      <c r="E232" t="s">
        <v>284</v>
      </c>
      <c r="F232" t="s">
        <v>10</v>
      </c>
      <c r="G232" t="s">
        <v>9</v>
      </c>
      <c r="I232" t="s">
        <v>8</v>
      </c>
      <c r="K232" t="s">
        <v>15</v>
      </c>
    </row>
    <row r="233" spans="1:9" ht="15">
      <c r="A233" t="str">
        <f t="shared" si="4"/>
        <v>2015-12-10</v>
      </c>
      <c r="B233" t="str">
        <f>"1700"</f>
        <v>1700</v>
      </c>
      <c r="C233" t="s">
        <v>21</v>
      </c>
      <c r="D233" t="s">
        <v>285</v>
      </c>
      <c r="E233" t="s">
        <v>286</v>
      </c>
      <c r="F233" t="s">
        <v>12</v>
      </c>
      <c r="G233" t="s">
        <v>9</v>
      </c>
      <c r="I233" t="s">
        <v>8</v>
      </c>
    </row>
    <row r="234" spans="1:9" ht="15">
      <c r="A234" t="str">
        <f t="shared" si="4"/>
        <v>2015-12-10</v>
      </c>
      <c r="B234" t="str">
        <f>"1725"</f>
        <v>1725</v>
      </c>
      <c r="C234" t="s">
        <v>80</v>
      </c>
      <c r="D234" t="s">
        <v>287</v>
      </c>
      <c r="E234" t="s">
        <v>288</v>
      </c>
      <c r="F234" t="s">
        <v>12</v>
      </c>
      <c r="G234" t="s">
        <v>9</v>
      </c>
      <c r="I234" t="s">
        <v>8</v>
      </c>
    </row>
    <row r="235" spans="1:9" ht="15">
      <c r="A235" t="str">
        <f t="shared" si="4"/>
        <v>2015-12-10</v>
      </c>
      <c r="B235" t="str">
        <f>"1730"</f>
        <v>1730</v>
      </c>
      <c r="C235" t="s">
        <v>22</v>
      </c>
      <c r="D235" t="s">
        <v>289</v>
      </c>
      <c r="E235" t="s">
        <v>290</v>
      </c>
      <c r="F235" t="s">
        <v>12</v>
      </c>
      <c r="G235" t="s">
        <v>9</v>
      </c>
      <c r="I235" t="s">
        <v>11</v>
      </c>
    </row>
    <row r="236" spans="1:11" ht="15">
      <c r="A236" t="str">
        <f t="shared" si="4"/>
        <v>2015-12-10</v>
      </c>
      <c r="B236" t="str">
        <f>"1825"</f>
        <v>1825</v>
      </c>
      <c r="C236" t="s">
        <v>48</v>
      </c>
      <c r="D236" t="s">
        <v>291</v>
      </c>
      <c r="E236" t="s">
        <v>49</v>
      </c>
      <c r="F236" t="s">
        <v>10</v>
      </c>
      <c r="G236" t="s">
        <v>9</v>
      </c>
      <c r="H236" t="s">
        <v>15</v>
      </c>
      <c r="I236" t="s">
        <v>8</v>
      </c>
      <c r="K236" t="s">
        <v>15</v>
      </c>
    </row>
    <row r="237" spans="1:9" ht="15">
      <c r="A237" t="str">
        <f t="shared" si="4"/>
        <v>2015-12-10</v>
      </c>
      <c r="B237" t="str">
        <f>"1830"</f>
        <v>1830</v>
      </c>
      <c r="C237" t="s">
        <v>25</v>
      </c>
      <c r="D237" t="s">
        <v>292</v>
      </c>
      <c r="E237" t="s">
        <v>293</v>
      </c>
      <c r="F237" t="s">
        <v>12</v>
      </c>
      <c r="G237" t="s">
        <v>9</v>
      </c>
      <c r="I237" t="s">
        <v>8</v>
      </c>
    </row>
    <row r="238" spans="1:9" ht="15">
      <c r="A238" t="str">
        <f t="shared" si="4"/>
        <v>2015-12-10</v>
      </c>
      <c r="B238" t="str">
        <f>"1900"</f>
        <v>1900</v>
      </c>
      <c r="C238" t="s">
        <v>99</v>
      </c>
      <c r="D238" t="s">
        <v>294</v>
      </c>
      <c r="E238" t="s">
        <v>295</v>
      </c>
      <c r="F238" t="s">
        <v>12</v>
      </c>
      <c r="G238" t="s">
        <v>9</v>
      </c>
      <c r="I238" t="s">
        <v>8</v>
      </c>
    </row>
    <row r="239" spans="1:9" ht="15">
      <c r="A239" t="str">
        <f t="shared" si="4"/>
        <v>2015-12-10</v>
      </c>
      <c r="B239" t="str">
        <f>"1930"</f>
        <v>1930</v>
      </c>
      <c r="C239" t="s">
        <v>184</v>
      </c>
      <c r="D239" t="s">
        <v>296</v>
      </c>
      <c r="E239" t="s">
        <v>297</v>
      </c>
      <c r="F239" t="s">
        <v>12</v>
      </c>
      <c r="G239" t="s">
        <v>9</v>
      </c>
      <c r="I239" t="s">
        <v>11</v>
      </c>
    </row>
    <row r="240" spans="1:11" ht="15">
      <c r="A240" t="str">
        <f t="shared" si="4"/>
        <v>2015-12-10</v>
      </c>
      <c r="B240" t="str">
        <f>"2025"</f>
        <v>2025</v>
      </c>
      <c r="C240" t="s">
        <v>27</v>
      </c>
      <c r="D240" t="s">
        <v>77</v>
      </c>
      <c r="E240" t="s">
        <v>74</v>
      </c>
      <c r="F240" t="s">
        <v>10</v>
      </c>
      <c r="G240" t="s">
        <v>9</v>
      </c>
      <c r="I240" t="s">
        <v>8</v>
      </c>
      <c r="K240" t="s">
        <v>15</v>
      </c>
    </row>
    <row r="241" spans="1:9" ht="15">
      <c r="A241" t="str">
        <f t="shared" si="4"/>
        <v>2015-12-10</v>
      </c>
      <c r="B241" t="str">
        <f>"2030"</f>
        <v>2030</v>
      </c>
      <c r="C241" t="s">
        <v>26</v>
      </c>
      <c r="D241" t="s">
        <v>298</v>
      </c>
      <c r="E241" t="s">
        <v>299</v>
      </c>
      <c r="F241" t="s">
        <v>12</v>
      </c>
      <c r="G241" t="s">
        <v>9</v>
      </c>
      <c r="I241" t="s">
        <v>11</v>
      </c>
    </row>
    <row r="242" spans="1:11" ht="15">
      <c r="A242" t="str">
        <f t="shared" si="4"/>
        <v>2015-12-10</v>
      </c>
      <c r="B242" t="str">
        <f>"2125"</f>
        <v>2125</v>
      </c>
      <c r="C242" t="s">
        <v>42</v>
      </c>
      <c r="D242" t="s">
        <v>78</v>
      </c>
      <c r="E242" t="s">
        <v>43</v>
      </c>
      <c r="F242" t="s">
        <v>10</v>
      </c>
      <c r="G242" t="s">
        <v>9</v>
      </c>
      <c r="I242" t="s">
        <v>8</v>
      </c>
      <c r="K242" t="s">
        <v>15</v>
      </c>
    </row>
    <row r="243" spans="1:9" ht="15">
      <c r="A243" t="str">
        <f t="shared" si="4"/>
        <v>2015-12-10</v>
      </c>
      <c r="B243" t="str">
        <f>"2130"</f>
        <v>2130</v>
      </c>
      <c r="C243" t="s">
        <v>28</v>
      </c>
      <c r="D243" t="s">
        <v>300</v>
      </c>
      <c r="E243" t="s">
        <v>301</v>
      </c>
      <c r="F243" t="s">
        <v>12</v>
      </c>
      <c r="G243" t="s">
        <v>9</v>
      </c>
      <c r="I243" t="s">
        <v>8</v>
      </c>
    </row>
    <row r="244" spans="1:11" ht="15">
      <c r="A244" t="str">
        <f t="shared" si="4"/>
        <v>2015-12-10</v>
      </c>
      <c r="B244" t="str">
        <f>"2200"</f>
        <v>2200</v>
      </c>
      <c r="C244" t="s">
        <v>101</v>
      </c>
      <c r="D244" t="s">
        <v>302</v>
      </c>
      <c r="E244" t="s">
        <v>303</v>
      </c>
      <c r="F244" t="s">
        <v>12</v>
      </c>
      <c r="G244" t="s">
        <v>9</v>
      </c>
      <c r="H244" t="s">
        <v>15</v>
      </c>
      <c r="I244" t="s">
        <v>11</v>
      </c>
      <c r="J244" t="s">
        <v>70</v>
      </c>
      <c r="K244" t="s">
        <v>15</v>
      </c>
    </row>
    <row r="245" spans="1:9" ht="15">
      <c r="A245" t="str">
        <f t="shared" si="4"/>
        <v>2015-12-10</v>
      </c>
      <c r="B245" t="str">
        <f>"2255"</f>
        <v>2255</v>
      </c>
      <c r="C245" t="s">
        <v>29</v>
      </c>
      <c r="D245" t="s">
        <v>304</v>
      </c>
      <c r="E245" t="s">
        <v>305</v>
      </c>
      <c r="F245" t="s">
        <v>12</v>
      </c>
      <c r="G245" t="s">
        <v>9</v>
      </c>
      <c r="I245" t="s">
        <v>8</v>
      </c>
    </row>
    <row r="246" spans="1:11" ht="15">
      <c r="A246" t="str">
        <f t="shared" si="4"/>
        <v>2015-12-10</v>
      </c>
      <c r="B246" t="str">
        <f>"2325"</f>
        <v>2325</v>
      </c>
      <c r="C246" t="s">
        <v>23</v>
      </c>
      <c r="D246" t="s">
        <v>306</v>
      </c>
      <c r="E246" t="s">
        <v>24</v>
      </c>
      <c r="F246" t="s">
        <v>10</v>
      </c>
      <c r="G246" t="s">
        <v>9</v>
      </c>
      <c r="I246" t="s">
        <v>8</v>
      </c>
      <c r="K246" t="s">
        <v>15</v>
      </c>
    </row>
    <row r="247" spans="1:9" ht="15">
      <c r="A247" t="str">
        <f t="shared" si="4"/>
        <v>2015-12-10</v>
      </c>
      <c r="B247" t="str">
        <f>"2330"</f>
        <v>2330</v>
      </c>
      <c r="C247" t="s">
        <v>184</v>
      </c>
      <c r="D247" t="s">
        <v>296</v>
      </c>
      <c r="E247" t="s">
        <v>297</v>
      </c>
      <c r="F247" t="s">
        <v>12</v>
      </c>
      <c r="G247" t="s">
        <v>9</v>
      </c>
      <c r="I247" t="s">
        <v>11</v>
      </c>
    </row>
    <row r="248" spans="1:11" ht="15">
      <c r="A248" t="str">
        <f t="shared" si="4"/>
        <v>2015-12-10</v>
      </c>
      <c r="B248" t="str">
        <f>"2425"</f>
        <v>2425</v>
      </c>
      <c r="C248" t="s">
        <v>42</v>
      </c>
      <c r="D248" t="s">
        <v>78</v>
      </c>
      <c r="E248" t="s">
        <v>43</v>
      </c>
      <c r="F248" t="s">
        <v>10</v>
      </c>
      <c r="G248" t="s">
        <v>9</v>
      </c>
      <c r="I248" t="s">
        <v>8</v>
      </c>
      <c r="K248" t="s">
        <v>15</v>
      </c>
    </row>
    <row r="249" spans="1:9" ht="15">
      <c r="A249" t="str">
        <f t="shared" si="4"/>
        <v>2015-12-10</v>
      </c>
      <c r="B249" t="str">
        <f>"2430"</f>
        <v>2430</v>
      </c>
      <c r="C249" t="s">
        <v>25</v>
      </c>
      <c r="D249" t="s">
        <v>292</v>
      </c>
      <c r="E249" t="s">
        <v>293</v>
      </c>
      <c r="F249" t="s">
        <v>12</v>
      </c>
      <c r="G249" t="s">
        <v>9</v>
      </c>
      <c r="I249" t="s">
        <v>8</v>
      </c>
    </row>
    <row r="250" spans="1:9" ht="15">
      <c r="A250" t="str">
        <f t="shared" si="4"/>
        <v>2015-12-10</v>
      </c>
      <c r="B250" t="str">
        <f>"2500"</f>
        <v>2500</v>
      </c>
      <c r="C250" t="s">
        <v>99</v>
      </c>
      <c r="D250" t="s">
        <v>294</v>
      </c>
      <c r="E250" t="s">
        <v>295</v>
      </c>
      <c r="F250" t="s">
        <v>12</v>
      </c>
      <c r="G250" t="s">
        <v>9</v>
      </c>
      <c r="I250" t="s">
        <v>8</v>
      </c>
    </row>
    <row r="251" spans="1:11" ht="15">
      <c r="A251" t="str">
        <f t="shared" si="4"/>
        <v>2015-12-10</v>
      </c>
      <c r="B251" t="str">
        <f>"2530"</f>
        <v>2530</v>
      </c>
      <c r="C251" t="s">
        <v>20</v>
      </c>
      <c r="D251" t="s">
        <v>283</v>
      </c>
      <c r="E251" t="s">
        <v>284</v>
      </c>
      <c r="F251" t="s">
        <v>10</v>
      </c>
      <c r="G251" t="s">
        <v>9</v>
      </c>
      <c r="I251" t="s">
        <v>8</v>
      </c>
      <c r="K251" t="s">
        <v>15</v>
      </c>
    </row>
    <row r="252" spans="1:9" ht="15">
      <c r="A252" t="str">
        <f t="shared" si="4"/>
        <v>2015-12-10</v>
      </c>
      <c r="B252" t="str">
        <f>"2600"</f>
        <v>2600</v>
      </c>
      <c r="C252" t="s">
        <v>28</v>
      </c>
      <c r="D252" t="s">
        <v>300</v>
      </c>
      <c r="E252" t="s">
        <v>301</v>
      </c>
      <c r="F252" t="s">
        <v>12</v>
      </c>
      <c r="G252" t="s">
        <v>9</v>
      </c>
      <c r="I252" t="s">
        <v>8</v>
      </c>
    </row>
    <row r="253" spans="1:9" ht="15">
      <c r="A253" t="str">
        <f t="shared" si="4"/>
        <v>2015-12-10</v>
      </c>
      <c r="B253" t="str">
        <f>"2630"</f>
        <v>2630</v>
      </c>
      <c r="C253" t="s">
        <v>14</v>
      </c>
      <c r="D253" t="s">
        <v>279</v>
      </c>
      <c r="E253" t="s">
        <v>280</v>
      </c>
      <c r="F253" t="s">
        <v>12</v>
      </c>
      <c r="G253" t="s">
        <v>9</v>
      </c>
      <c r="I253" t="s">
        <v>8</v>
      </c>
    </row>
    <row r="254" spans="1:9" ht="15">
      <c r="A254" t="str">
        <f t="shared" si="4"/>
        <v>2015-12-10</v>
      </c>
      <c r="B254" t="str">
        <f>"2700"</f>
        <v>2700</v>
      </c>
      <c r="C254" t="s">
        <v>19</v>
      </c>
      <c r="D254" t="s">
        <v>281</v>
      </c>
      <c r="E254" t="s">
        <v>282</v>
      </c>
      <c r="F254" t="s">
        <v>12</v>
      </c>
      <c r="G254" t="s">
        <v>9</v>
      </c>
      <c r="I254" t="s">
        <v>8</v>
      </c>
    </row>
    <row r="255" spans="1:11" ht="15">
      <c r="A255" t="str">
        <f t="shared" si="4"/>
        <v>2015-12-10</v>
      </c>
      <c r="B255" t="str">
        <f>"2730"</f>
        <v>2730</v>
      </c>
      <c r="C255" t="s">
        <v>20</v>
      </c>
      <c r="D255" t="s">
        <v>283</v>
      </c>
      <c r="E255" t="s">
        <v>284</v>
      </c>
      <c r="F255" t="s">
        <v>10</v>
      </c>
      <c r="G255" t="s">
        <v>9</v>
      </c>
      <c r="I255" t="s">
        <v>8</v>
      </c>
      <c r="K255" t="s">
        <v>15</v>
      </c>
    </row>
    <row r="256" spans="1:9" ht="15">
      <c r="A256" t="str">
        <f t="shared" si="4"/>
        <v>2015-12-10</v>
      </c>
      <c r="B256" t="str">
        <f>"2800"</f>
        <v>2800</v>
      </c>
      <c r="C256" t="s">
        <v>21</v>
      </c>
      <c r="D256" t="s">
        <v>285</v>
      </c>
      <c r="E256" t="s">
        <v>286</v>
      </c>
      <c r="F256" t="s">
        <v>12</v>
      </c>
      <c r="G256" t="s">
        <v>9</v>
      </c>
      <c r="I256" t="s">
        <v>8</v>
      </c>
    </row>
    <row r="257" spans="1:9" ht="15">
      <c r="A257" t="str">
        <f t="shared" si="4"/>
        <v>2015-12-10</v>
      </c>
      <c r="B257" t="str">
        <f>"2825"</f>
        <v>2825</v>
      </c>
      <c r="C257" t="s">
        <v>93</v>
      </c>
      <c r="D257" t="s">
        <v>307</v>
      </c>
      <c r="E257" t="s">
        <v>308</v>
      </c>
      <c r="F257" t="s">
        <v>39</v>
      </c>
      <c r="G257" t="s">
        <v>9</v>
      </c>
      <c r="I257" t="s">
        <v>8</v>
      </c>
    </row>
    <row r="258" spans="1:9" ht="15">
      <c r="A258" t="str">
        <f t="shared" si="4"/>
        <v>2015-12-10</v>
      </c>
      <c r="B258" t="str">
        <f>"2830"</f>
        <v>2830</v>
      </c>
      <c r="C258" t="s">
        <v>25</v>
      </c>
      <c r="D258" t="s">
        <v>292</v>
      </c>
      <c r="E258" t="s">
        <v>293</v>
      </c>
      <c r="F258" t="s">
        <v>12</v>
      </c>
      <c r="G258" t="s">
        <v>9</v>
      </c>
      <c r="I258" t="s">
        <v>8</v>
      </c>
    </row>
    <row r="259" spans="1:9" ht="15">
      <c r="A259" t="str">
        <f aca="true" t="shared" si="5" ref="A259:A309">"2015-12-11"</f>
        <v>2015-12-11</v>
      </c>
      <c r="B259" t="str">
        <f>"0500"</f>
        <v>0500</v>
      </c>
      <c r="C259" t="s">
        <v>28</v>
      </c>
      <c r="D259" t="s">
        <v>300</v>
      </c>
      <c r="E259" t="s">
        <v>301</v>
      </c>
      <c r="F259" t="s">
        <v>12</v>
      </c>
      <c r="G259" t="s">
        <v>9</v>
      </c>
      <c r="I259" t="s">
        <v>8</v>
      </c>
    </row>
    <row r="260" spans="1:11" ht="15">
      <c r="A260" t="str">
        <f t="shared" si="5"/>
        <v>2015-12-11</v>
      </c>
      <c r="B260" t="str">
        <f>"0530"</f>
        <v>0530</v>
      </c>
      <c r="C260" t="s">
        <v>101</v>
      </c>
      <c r="D260" t="s">
        <v>302</v>
      </c>
      <c r="E260" t="s">
        <v>303</v>
      </c>
      <c r="F260" t="s">
        <v>12</v>
      </c>
      <c r="G260" t="s">
        <v>9</v>
      </c>
      <c r="H260" t="s">
        <v>15</v>
      </c>
      <c r="I260" t="s">
        <v>11</v>
      </c>
      <c r="J260" t="s">
        <v>70</v>
      </c>
      <c r="K260" t="s">
        <v>15</v>
      </c>
    </row>
    <row r="261" spans="1:11" ht="15">
      <c r="A261" t="str">
        <f t="shared" si="5"/>
        <v>2015-12-11</v>
      </c>
      <c r="B261" t="str">
        <f>"0625"</f>
        <v>0625</v>
      </c>
      <c r="C261" t="s">
        <v>27</v>
      </c>
      <c r="D261" t="s">
        <v>163</v>
      </c>
      <c r="E261" t="s">
        <v>74</v>
      </c>
      <c r="F261" t="s">
        <v>10</v>
      </c>
      <c r="G261" t="s">
        <v>9</v>
      </c>
      <c r="I261" t="s">
        <v>8</v>
      </c>
      <c r="K261" t="s">
        <v>15</v>
      </c>
    </row>
    <row r="262" spans="1:9" ht="15">
      <c r="A262" t="str">
        <f t="shared" si="5"/>
        <v>2015-12-11</v>
      </c>
      <c r="B262" t="str">
        <f>"0630"</f>
        <v>0630</v>
      </c>
      <c r="C262" t="s">
        <v>29</v>
      </c>
      <c r="D262" t="s">
        <v>304</v>
      </c>
      <c r="E262" t="s">
        <v>305</v>
      </c>
      <c r="F262" t="s">
        <v>12</v>
      </c>
      <c r="G262" t="s">
        <v>9</v>
      </c>
      <c r="I262" t="s">
        <v>8</v>
      </c>
    </row>
    <row r="263" spans="1:9" ht="15">
      <c r="A263" t="str">
        <f t="shared" si="5"/>
        <v>2015-12-11</v>
      </c>
      <c r="B263" t="str">
        <f>"0700"</f>
        <v>0700</v>
      </c>
      <c r="C263" t="s">
        <v>184</v>
      </c>
      <c r="D263" t="s">
        <v>296</v>
      </c>
      <c r="E263" t="s">
        <v>297</v>
      </c>
      <c r="F263" t="s">
        <v>12</v>
      </c>
      <c r="G263" t="s">
        <v>9</v>
      </c>
      <c r="I263" t="s">
        <v>11</v>
      </c>
    </row>
    <row r="264" spans="1:11" ht="15">
      <c r="A264" t="str">
        <f t="shared" si="5"/>
        <v>2015-12-11</v>
      </c>
      <c r="B264" t="str">
        <f>"0755"</f>
        <v>0755</v>
      </c>
      <c r="C264" t="s">
        <v>36</v>
      </c>
      <c r="D264" t="s">
        <v>58</v>
      </c>
      <c r="E264" t="s">
        <v>59</v>
      </c>
      <c r="F264" t="s">
        <v>10</v>
      </c>
      <c r="G264" t="s">
        <v>9</v>
      </c>
      <c r="H264" t="s">
        <v>15</v>
      </c>
      <c r="I264" t="s">
        <v>8</v>
      </c>
      <c r="K264" t="s">
        <v>15</v>
      </c>
    </row>
    <row r="265" spans="1:9" ht="15">
      <c r="A265" t="str">
        <f t="shared" si="5"/>
        <v>2015-12-11</v>
      </c>
      <c r="B265" t="str">
        <f>"0800"</f>
        <v>0800</v>
      </c>
      <c r="C265" t="s">
        <v>22</v>
      </c>
      <c r="D265" t="s">
        <v>289</v>
      </c>
      <c r="E265" t="s">
        <v>290</v>
      </c>
      <c r="F265" t="s">
        <v>12</v>
      </c>
      <c r="G265" t="s">
        <v>9</v>
      </c>
      <c r="I265" t="s">
        <v>11</v>
      </c>
    </row>
    <row r="266" spans="1:11" ht="15">
      <c r="A266" t="str">
        <f t="shared" si="5"/>
        <v>2015-12-11</v>
      </c>
      <c r="B266" t="str">
        <f>"0855"</f>
        <v>0855</v>
      </c>
      <c r="C266" t="s">
        <v>34</v>
      </c>
      <c r="D266" t="s">
        <v>309</v>
      </c>
      <c r="E266" t="s">
        <v>60</v>
      </c>
      <c r="F266" t="s">
        <v>10</v>
      </c>
      <c r="G266" t="s">
        <v>9</v>
      </c>
      <c r="I266" t="s">
        <v>8</v>
      </c>
      <c r="K266" t="s">
        <v>15</v>
      </c>
    </row>
    <row r="267" spans="1:9" ht="15">
      <c r="A267" t="str">
        <f t="shared" si="5"/>
        <v>2015-12-11</v>
      </c>
      <c r="B267" t="str">
        <f>"0900"</f>
        <v>0900</v>
      </c>
      <c r="C267" t="s">
        <v>99</v>
      </c>
      <c r="D267" t="s">
        <v>294</v>
      </c>
      <c r="E267" t="s">
        <v>295</v>
      </c>
      <c r="F267" t="s">
        <v>12</v>
      </c>
      <c r="G267" t="s">
        <v>9</v>
      </c>
      <c r="I267" t="s">
        <v>8</v>
      </c>
    </row>
    <row r="268" spans="1:9" ht="15">
      <c r="A268" t="str">
        <f t="shared" si="5"/>
        <v>2015-12-11</v>
      </c>
      <c r="B268" t="str">
        <f>"0930"</f>
        <v>0930</v>
      </c>
      <c r="C268" t="s">
        <v>26</v>
      </c>
      <c r="D268" t="s">
        <v>298</v>
      </c>
      <c r="E268" t="s">
        <v>299</v>
      </c>
      <c r="F268" t="s">
        <v>12</v>
      </c>
      <c r="G268" t="s">
        <v>9</v>
      </c>
      <c r="I268" t="s">
        <v>11</v>
      </c>
    </row>
    <row r="269" spans="1:11" ht="15">
      <c r="A269" t="str">
        <f t="shared" si="5"/>
        <v>2015-12-11</v>
      </c>
      <c r="B269" t="str">
        <f>"1025"</f>
        <v>1025</v>
      </c>
      <c r="C269" t="s">
        <v>30</v>
      </c>
      <c r="D269" t="s">
        <v>51</v>
      </c>
      <c r="E269" t="s">
        <v>52</v>
      </c>
      <c r="F269" t="s">
        <v>10</v>
      </c>
      <c r="G269" t="s">
        <v>9</v>
      </c>
      <c r="I269" t="s">
        <v>8</v>
      </c>
      <c r="K269" t="s">
        <v>15</v>
      </c>
    </row>
    <row r="270" spans="1:9" ht="15">
      <c r="A270" t="str">
        <f t="shared" si="5"/>
        <v>2015-12-11</v>
      </c>
      <c r="B270" t="str">
        <f>"1030"</f>
        <v>1030</v>
      </c>
      <c r="C270" t="s">
        <v>14</v>
      </c>
      <c r="D270" t="s">
        <v>279</v>
      </c>
      <c r="E270" t="s">
        <v>280</v>
      </c>
      <c r="F270" t="s">
        <v>12</v>
      </c>
      <c r="G270" t="s">
        <v>9</v>
      </c>
      <c r="I270" t="s">
        <v>8</v>
      </c>
    </row>
    <row r="271" spans="1:9" ht="15">
      <c r="A271" t="str">
        <f t="shared" si="5"/>
        <v>2015-12-11</v>
      </c>
      <c r="B271" t="str">
        <f>"1100"</f>
        <v>1100</v>
      </c>
      <c r="C271" t="s">
        <v>19</v>
      </c>
      <c r="D271" t="s">
        <v>281</v>
      </c>
      <c r="E271" t="s">
        <v>282</v>
      </c>
      <c r="F271" t="s">
        <v>12</v>
      </c>
      <c r="G271" t="s">
        <v>9</v>
      </c>
      <c r="I271" t="s">
        <v>8</v>
      </c>
    </row>
    <row r="272" spans="1:11" ht="15">
      <c r="A272" t="str">
        <f t="shared" si="5"/>
        <v>2015-12-11</v>
      </c>
      <c r="B272" t="str">
        <f>"1130"</f>
        <v>1130</v>
      </c>
      <c r="C272" t="s">
        <v>20</v>
      </c>
      <c r="D272" t="s">
        <v>283</v>
      </c>
      <c r="E272" t="s">
        <v>284</v>
      </c>
      <c r="F272" t="s">
        <v>10</v>
      </c>
      <c r="G272" t="s">
        <v>9</v>
      </c>
      <c r="I272" t="s">
        <v>8</v>
      </c>
      <c r="K272" t="s">
        <v>15</v>
      </c>
    </row>
    <row r="273" spans="1:9" ht="15">
      <c r="A273" t="str">
        <f t="shared" si="5"/>
        <v>2015-12-11</v>
      </c>
      <c r="B273" t="str">
        <f>"1200"</f>
        <v>1200</v>
      </c>
      <c r="C273" t="s">
        <v>21</v>
      </c>
      <c r="D273" t="s">
        <v>285</v>
      </c>
      <c r="E273" t="s">
        <v>286</v>
      </c>
      <c r="F273" t="s">
        <v>12</v>
      </c>
      <c r="G273" t="s">
        <v>9</v>
      </c>
      <c r="I273" t="s">
        <v>8</v>
      </c>
    </row>
    <row r="274" spans="1:9" ht="15">
      <c r="A274" t="str">
        <f t="shared" si="5"/>
        <v>2015-12-11</v>
      </c>
      <c r="B274" t="str">
        <f>"1225"</f>
        <v>1225</v>
      </c>
      <c r="C274" t="s">
        <v>80</v>
      </c>
      <c r="D274" t="s">
        <v>310</v>
      </c>
      <c r="E274" t="s">
        <v>311</v>
      </c>
      <c r="F274" t="s">
        <v>12</v>
      </c>
      <c r="G274" t="s">
        <v>9</v>
      </c>
      <c r="I274" t="s">
        <v>8</v>
      </c>
    </row>
    <row r="275" spans="1:9" ht="15">
      <c r="A275" t="str">
        <f t="shared" si="5"/>
        <v>2015-12-11</v>
      </c>
      <c r="B275" t="str">
        <f>"1230"</f>
        <v>1230</v>
      </c>
      <c r="C275" t="s">
        <v>28</v>
      </c>
      <c r="D275" t="s">
        <v>300</v>
      </c>
      <c r="E275" t="s">
        <v>301</v>
      </c>
      <c r="F275" t="s">
        <v>12</v>
      </c>
      <c r="G275" t="s">
        <v>9</v>
      </c>
      <c r="I275" t="s">
        <v>8</v>
      </c>
    </row>
    <row r="276" spans="1:9" ht="15">
      <c r="A276" t="str">
        <f t="shared" si="5"/>
        <v>2015-12-11</v>
      </c>
      <c r="B276" t="str">
        <f>"1300"</f>
        <v>1300</v>
      </c>
      <c r="C276" t="s">
        <v>29</v>
      </c>
      <c r="D276" t="s">
        <v>304</v>
      </c>
      <c r="E276" t="s">
        <v>305</v>
      </c>
      <c r="F276" t="s">
        <v>12</v>
      </c>
      <c r="G276" t="s">
        <v>9</v>
      </c>
      <c r="I276" t="s">
        <v>8</v>
      </c>
    </row>
    <row r="277" spans="1:11" ht="15">
      <c r="A277" t="str">
        <f t="shared" si="5"/>
        <v>2015-12-11</v>
      </c>
      <c r="B277" t="str">
        <f>"1330"</f>
        <v>1330</v>
      </c>
      <c r="C277" t="s">
        <v>101</v>
      </c>
      <c r="D277" t="s">
        <v>302</v>
      </c>
      <c r="E277" t="s">
        <v>303</v>
      </c>
      <c r="F277" t="s">
        <v>12</v>
      </c>
      <c r="G277" t="s">
        <v>9</v>
      </c>
      <c r="H277" t="s">
        <v>15</v>
      </c>
      <c r="I277" t="s">
        <v>11</v>
      </c>
      <c r="J277" t="s">
        <v>70</v>
      </c>
      <c r="K277" t="s">
        <v>15</v>
      </c>
    </row>
    <row r="278" spans="1:11" ht="15">
      <c r="A278" t="str">
        <f t="shared" si="5"/>
        <v>2015-12-11</v>
      </c>
      <c r="B278" t="str">
        <f>"1425"</f>
        <v>1425</v>
      </c>
      <c r="C278" t="s">
        <v>23</v>
      </c>
      <c r="D278" t="s">
        <v>312</v>
      </c>
      <c r="E278" t="s">
        <v>24</v>
      </c>
      <c r="F278" t="s">
        <v>10</v>
      </c>
      <c r="G278" t="s">
        <v>9</v>
      </c>
      <c r="I278" t="s">
        <v>8</v>
      </c>
      <c r="K278" t="s">
        <v>15</v>
      </c>
    </row>
    <row r="279" spans="1:9" ht="15">
      <c r="A279" t="str">
        <f t="shared" si="5"/>
        <v>2015-12-11</v>
      </c>
      <c r="B279" t="str">
        <f>"1430"</f>
        <v>1430</v>
      </c>
      <c r="C279" t="s">
        <v>184</v>
      </c>
      <c r="D279" t="s">
        <v>296</v>
      </c>
      <c r="E279" t="s">
        <v>297</v>
      </c>
      <c r="F279" t="s">
        <v>12</v>
      </c>
      <c r="G279" t="s">
        <v>9</v>
      </c>
      <c r="I279" t="s">
        <v>11</v>
      </c>
    </row>
    <row r="280" spans="1:11" ht="15">
      <c r="A280" t="str">
        <f t="shared" si="5"/>
        <v>2015-12-11</v>
      </c>
      <c r="B280" t="str">
        <f>"1525"</f>
        <v>1525</v>
      </c>
      <c r="C280" t="s">
        <v>36</v>
      </c>
      <c r="D280" t="s">
        <v>61</v>
      </c>
      <c r="E280" t="s">
        <v>40</v>
      </c>
      <c r="F280" t="s">
        <v>10</v>
      </c>
      <c r="G280" t="s">
        <v>9</v>
      </c>
      <c r="H280" t="s">
        <v>15</v>
      </c>
      <c r="I280" t="s">
        <v>8</v>
      </c>
      <c r="K280" t="s">
        <v>15</v>
      </c>
    </row>
    <row r="281" spans="1:9" ht="15">
      <c r="A281" t="str">
        <f t="shared" si="5"/>
        <v>2015-12-11</v>
      </c>
      <c r="B281" t="str">
        <f>"1530"</f>
        <v>1530</v>
      </c>
      <c r="C281" t="s">
        <v>14</v>
      </c>
      <c r="D281" t="s">
        <v>313</v>
      </c>
      <c r="E281" t="s">
        <v>314</v>
      </c>
      <c r="F281" t="s">
        <v>12</v>
      </c>
      <c r="G281" t="s">
        <v>9</v>
      </c>
      <c r="I281" t="s">
        <v>8</v>
      </c>
    </row>
    <row r="282" spans="1:9" ht="15">
      <c r="A282" t="str">
        <f t="shared" si="5"/>
        <v>2015-12-11</v>
      </c>
      <c r="B282" t="str">
        <f>"1600"</f>
        <v>1600</v>
      </c>
      <c r="C282" t="s">
        <v>19</v>
      </c>
      <c r="D282" t="s">
        <v>315</v>
      </c>
      <c r="E282" t="s">
        <v>316</v>
      </c>
      <c r="F282" t="s">
        <v>12</v>
      </c>
      <c r="G282" t="s">
        <v>9</v>
      </c>
      <c r="I282" t="s">
        <v>8</v>
      </c>
    </row>
    <row r="283" spans="1:11" ht="15">
      <c r="A283" t="str">
        <f t="shared" si="5"/>
        <v>2015-12-11</v>
      </c>
      <c r="B283" t="str">
        <f>"1630"</f>
        <v>1630</v>
      </c>
      <c r="C283" t="s">
        <v>20</v>
      </c>
      <c r="D283" t="s">
        <v>317</v>
      </c>
      <c r="E283" t="s">
        <v>318</v>
      </c>
      <c r="F283" t="s">
        <v>10</v>
      </c>
      <c r="G283" t="s">
        <v>9</v>
      </c>
      <c r="I283" t="s">
        <v>8</v>
      </c>
      <c r="K283" t="s">
        <v>15</v>
      </c>
    </row>
    <row r="284" spans="1:9" ht="15">
      <c r="A284" t="str">
        <f t="shared" si="5"/>
        <v>2015-12-11</v>
      </c>
      <c r="B284" t="str">
        <f>"1700"</f>
        <v>1700</v>
      </c>
      <c r="C284" t="s">
        <v>21</v>
      </c>
      <c r="D284" t="s">
        <v>319</v>
      </c>
      <c r="E284" t="s">
        <v>320</v>
      </c>
      <c r="F284" t="s">
        <v>12</v>
      </c>
      <c r="G284" t="s">
        <v>9</v>
      </c>
      <c r="I284" t="s">
        <v>8</v>
      </c>
    </row>
    <row r="285" spans="1:9" ht="15">
      <c r="A285" t="str">
        <f t="shared" si="5"/>
        <v>2015-12-11</v>
      </c>
      <c r="B285" t="str">
        <f>"1725"</f>
        <v>1725</v>
      </c>
      <c r="C285" t="s">
        <v>93</v>
      </c>
      <c r="D285" t="s">
        <v>321</v>
      </c>
      <c r="E285" t="s">
        <v>322</v>
      </c>
      <c r="F285" t="s">
        <v>39</v>
      </c>
      <c r="G285" t="s">
        <v>9</v>
      </c>
      <c r="I285" t="s">
        <v>8</v>
      </c>
    </row>
    <row r="286" spans="1:9" ht="15">
      <c r="A286" t="str">
        <f t="shared" si="5"/>
        <v>2015-12-11</v>
      </c>
      <c r="B286" t="str">
        <f>"1730"</f>
        <v>1730</v>
      </c>
      <c r="C286" t="s">
        <v>22</v>
      </c>
      <c r="D286" t="s">
        <v>323</v>
      </c>
      <c r="E286" t="s">
        <v>324</v>
      </c>
      <c r="F286" t="s">
        <v>12</v>
      </c>
      <c r="G286" t="s">
        <v>9</v>
      </c>
      <c r="I286" t="s">
        <v>11</v>
      </c>
    </row>
    <row r="287" spans="1:11" ht="15">
      <c r="A287" t="str">
        <f t="shared" si="5"/>
        <v>2015-12-11</v>
      </c>
      <c r="B287" t="str">
        <f>"1825"</f>
        <v>1825</v>
      </c>
      <c r="C287" t="s">
        <v>32</v>
      </c>
      <c r="D287" t="s">
        <v>325</v>
      </c>
      <c r="E287" t="s">
        <v>33</v>
      </c>
      <c r="F287" t="s">
        <v>10</v>
      </c>
      <c r="G287" t="s">
        <v>9</v>
      </c>
      <c r="I287" t="s">
        <v>8</v>
      </c>
      <c r="K287" t="s">
        <v>15</v>
      </c>
    </row>
    <row r="288" spans="1:9" ht="15">
      <c r="A288" t="str">
        <f t="shared" si="5"/>
        <v>2015-12-11</v>
      </c>
      <c r="B288" t="str">
        <f>"1830"</f>
        <v>1830</v>
      </c>
      <c r="C288" t="s">
        <v>25</v>
      </c>
      <c r="D288" t="s">
        <v>326</v>
      </c>
      <c r="E288" t="s">
        <v>327</v>
      </c>
      <c r="F288" t="s">
        <v>12</v>
      </c>
      <c r="G288" t="s">
        <v>9</v>
      </c>
      <c r="I288" t="s">
        <v>8</v>
      </c>
    </row>
    <row r="289" spans="1:9" ht="15">
      <c r="A289" t="str">
        <f t="shared" si="5"/>
        <v>2015-12-11</v>
      </c>
      <c r="B289" t="str">
        <f>"1900"</f>
        <v>1900</v>
      </c>
      <c r="C289" t="s">
        <v>99</v>
      </c>
      <c r="D289" t="s">
        <v>328</v>
      </c>
      <c r="E289" t="s">
        <v>329</v>
      </c>
      <c r="F289" t="s">
        <v>12</v>
      </c>
      <c r="G289" t="s">
        <v>9</v>
      </c>
      <c r="I289" t="s">
        <v>8</v>
      </c>
    </row>
    <row r="290" spans="1:9" ht="15">
      <c r="A290" t="str">
        <f t="shared" si="5"/>
        <v>2015-12-11</v>
      </c>
      <c r="B290" t="str">
        <f>"1930"</f>
        <v>1930</v>
      </c>
      <c r="C290" t="s">
        <v>184</v>
      </c>
      <c r="D290" t="s">
        <v>330</v>
      </c>
      <c r="E290" t="s">
        <v>331</v>
      </c>
      <c r="F290" t="s">
        <v>12</v>
      </c>
      <c r="G290" t="s">
        <v>9</v>
      </c>
      <c r="I290" t="s">
        <v>11</v>
      </c>
    </row>
    <row r="291" spans="1:11" ht="15">
      <c r="A291" t="str">
        <f t="shared" si="5"/>
        <v>2015-12-11</v>
      </c>
      <c r="B291" t="str">
        <f>"2025"</f>
        <v>2025</v>
      </c>
      <c r="C291" t="s">
        <v>23</v>
      </c>
      <c r="D291" t="s">
        <v>332</v>
      </c>
      <c r="E291" t="s">
        <v>24</v>
      </c>
      <c r="F291" t="s">
        <v>10</v>
      </c>
      <c r="G291" t="s">
        <v>9</v>
      </c>
      <c r="I291" t="s">
        <v>8</v>
      </c>
      <c r="K291" t="s">
        <v>15</v>
      </c>
    </row>
    <row r="292" spans="1:9" ht="15">
      <c r="A292" t="str">
        <f t="shared" si="5"/>
        <v>2015-12-11</v>
      </c>
      <c r="B292" t="str">
        <f>"2030"</f>
        <v>2030</v>
      </c>
      <c r="C292" t="s">
        <v>26</v>
      </c>
      <c r="D292" t="s">
        <v>333</v>
      </c>
      <c r="E292" t="s">
        <v>334</v>
      </c>
      <c r="F292" t="s">
        <v>12</v>
      </c>
      <c r="G292" t="s">
        <v>9</v>
      </c>
      <c r="I292" t="s">
        <v>11</v>
      </c>
    </row>
    <row r="293" spans="1:11" ht="15">
      <c r="A293" t="str">
        <f t="shared" si="5"/>
        <v>2015-12-11</v>
      </c>
      <c r="B293" t="str">
        <f>"2125"</f>
        <v>2125</v>
      </c>
      <c r="C293" t="s">
        <v>48</v>
      </c>
      <c r="D293" t="s">
        <v>83</v>
      </c>
      <c r="E293" t="s">
        <v>49</v>
      </c>
      <c r="F293" t="s">
        <v>10</v>
      </c>
      <c r="G293" t="s">
        <v>9</v>
      </c>
      <c r="I293" t="s">
        <v>8</v>
      </c>
      <c r="K293" t="s">
        <v>15</v>
      </c>
    </row>
    <row r="294" spans="1:9" ht="15">
      <c r="A294" t="str">
        <f t="shared" si="5"/>
        <v>2015-12-11</v>
      </c>
      <c r="B294" t="str">
        <f>"2130"</f>
        <v>2130</v>
      </c>
      <c r="C294" t="s">
        <v>28</v>
      </c>
      <c r="D294" t="s">
        <v>335</v>
      </c>
      <c r="E294" t="s">
        <v>336</v>
      </c>
      <c r="F294" t="s">
        <v>12</v>
      </c>
      <c r="G294" t="s">
        <v>9</v>
      </c>
      <c r="I294" t="s">
        <v>8</v>
      </c>
    </row>
    <row r="295" spans="1:9" ht="15">
      <c r="A295" t="str">
        <f t="shared" si="5"/>
        <v>2015-12-11</v>
      </c>
      <c r="B295" t="str">
        <f>"2200"</f>
        <v>2200</v>
      </c>
      <c r="C295" t="s">
        <v>101</v>
      </c>
      <c r="D295" t="s">
        <v>337</v>
      </c>
      <c r="E295" t="s">
        <v>338</v>
      </c>
      <c r="F295" t="s">
        <v>12</v>
      </c>
      <c r="G295" t="s">
        <v>9</v>
      </c>
      <c r="I295" t="s">
        <v>11</v>
      </c>
    </row>
    <row r="296" spans="1:9" ht="15">
      <c r="A296" t="str">
        <f t="shared" si="5"/>
        <v>2015-12-11</v>
      </c>
      <c r="B296" t="str">
        <f>"2255"</f>
        <v>2255</v>
      </c>
      <c r="C296" t="s">
        <v>29</v>
      </c>
      <c r="D296" t="s">
        <v>339</v>
      </c>
      <c r="E296" t="s">
        <v>340</v>
      </c>
      <c r="F296" t="s">
        <v>12</v>
      </c>
      <c r="G296" t="s">
        <v>9</v>
      </c>
      <c r="I296" t="s">
        <v>8</v>
      </c>
    </row>
    <row r="297" spans="1:11" ht="15">
      <c r="A297" t="str">
        <f t="shared" si="5"/>
        <v>2015-12-11</v>
      </c>
      <c r="B297" t="str">
        <f>"2325"</f>
        <v>2325</v>
      </c>
      <c r="C297" t="s">
        <v>27</v>
      </c>
      <c r="D297" t="s">
        <v>95</v>
      </c>
      <c r="E297" t="s">
        <v>74</v>
      </c>
      <c r="F297" t="s">
        <v>10</v>
      </c>
      <c r="G297" t="s">
        <v>9</v>
      </c>
      <c r="I297" t="s">
        <v>8</v>
      </c>
      <c r="K297" t="s">
        <v>15</v>
      </c>
    </row>
    <row r="298" spans="1:9" ht="15">
      <c r="A298" t="str">
        <f t="shared" si="5"/>
        <v>2015-12-11</v>
      </c>
      <c r="B298" t="str">
        <f>"2330"</f>
        <v>2330</v>
      </c>
      <c r="C298" t="s">
        <v>184</v>
      </c>
      <c r="D298" t="s">
        <v>330</v>
      </c>
      <c r="E298" t="s">
        <v>331</v>
      </c>
      <c r="F298" t="s">
        <v>12</v>
      </c>
      <c r="G298" t="s">
        <v>9</v>
      </c>
      <c r="I298" t="s">
        <v>11</v>
      </c>
    </row>
    <row r="299" spans="1:11" ht="15">
      <c r="A299" t="str">
        <f t="shared" si="5"/>
        <v>2015-12-11</v>
      </c>
      <c r="B299" t="str">
        <f>"2425"</f>
        <v>2425</v>
      </c>
      <c r="C299" t="s">
        <v>57</v>
      </c>
      <c r="D299" t="s">
        <v>262</v>
      </c>
      <c r="E299" t="s">
        <v>263</v>
      </c>
      <c r="F299" t="s">
        <v>10</v>
      </c>
      <c r="G299" t="s">
        <v>9</v>
      </c>
      <c r="I299" t="s">
        <v>8</v>
      </c>
      <c r="K299" t="s">
        <v>15</v>
      </c>
    </row>
    <row r="300" spans="1:9" ht="15">
      <c r="A300" t="str">
        <f t="shared" si="5"/>
        <v>2015-12-11</v>
      </c>
      <c r="B300" t="str">
        <f>"2430"</f>
        <v>2430</v>
      </c>
      <c r="C300" t="s">
        <v>25</v>
      </c>
      <c r="D300" t="s">
        <v>326</v>
      </c>
      <c r="E300" t="s">
        <v>327</v>
      </c>
      <c r="F300" t="s">
        <v>12</v>
      </c>
      <c r="G300" t="s">
        <v>9</v>
      </c>
      <c r="I300" t="s">
        <v>8</v>
      </c>
    </row>
    <row r="301" spans="1:9" ht="15">
      <c r="A301" t="str">
        <f t="shared" si="5"/>
        <v>2015-12-11</v>
      </c>
      <c r="B301" t="str">
        <f>"2500"</f>
        <v>2500</v>
      </c>
      <c r="C301" t="s">
        <v>99</v>
      </c>
      <c r="D301" t="s">
        <v>328</v>
      </c>
      <c r="E301" t="s">
        <v>329</v>
      </c>
      <c r="F301" t="s">
        <v>12</v>
      </c>
      <c r="G301" t="s">
        <v>9</v>
      </c>
      <c r="I301" t="s">
        <v>8</v>
      </c>
    </row>
    <row r="302" spans="1:11" ht="15">
      <c r="A302" t="str">
        <f t="shared" si="5"/>
        <v>2015-12-11</v>
      </c>
      <c r="B302" t="str">
        <f>"2530"</f>
        <v>2530</v>
      </c>
      <c r="C302" t="s">
        <v>20</v>
      </c>
      <c r="D302" t="s">
        <v>317</v>
      </c>
      <c r="E302" t="s">
        <v>318</v>
      </c>
      <c r="F302" t="s">
        <v>10</v>
      </c>
      <c r="G302" t="s">
        <v>9</v>
      </c>
      <c r="I302" t="s">
        <v>8</v>
      </c>
      <c r="K302" t="s">
        <v>15</v>
      </c>
    </row>
    <row r="303" spans="1:9" ht="15">
      <c r="A303" t="str">
        <f t="shared" si="5"/>
        <v>2015-12-11</v>
      </c>
      <c r="B303" t="str">
        <f>"2600"</f>
        <v>2600</v>
      </c>
      <c r="C303" t="s">
        <v>28</v>
      </c>
      <c r="D303" t="s">
        <v>335</v>
      </c>
      <c r="E303" t="s">
        <v>336</v>
      </c>
      <c r="F303" t="s">
        <v>12</v>
      </c>
      <c r="G303" t="s">
        <v>9</v>
      </c>
      <c r="I303" t="s">
        <v>8</v>
      </c>
    </row>
    <row r="304" spans="1:9" ht="15">
      <c r="A304" t="str">
        <f t="shared" si="5"/>
        <v>2015-12-11</v>
      </c>
      <c r="B304" t="str">
        <f>"2630"</f>
        <v>2630</v>
      </c>
      <c r="C304" t="s">
        <v>14</v>
      </c>
      <c r="D304" t="s">
        <v>313</v>
      </c>
      <c r="E304" t="s">
        <v>314</v>
      </c>
      <c r="F304" t="s">
        <v>12</v>
      </c>
      <c r="G304" t="s">
        <v>9</v>
      </c>
      <c r="I304" t="s">
        <v>8</v>
      </c>
    </row>
    <row r="305" spans="1:9" ht="15">
      <c r="A305" t="str">
        <f t="shared" si="5"/>
        <v>2015-12-11</v>
      </c>
      <c r="B305" t="str">
        <f>"2700"</f>
        <v>2700</v>
      </c>
      <c r="C305" t="s">
        <v>19</v>
      </c>
      <c r="D305" t="s">
        <v>315</v>
      </c>
      <c r="E305" t="s">
        <v>316</v>
      </c>
      <c r="F305" t="s">
        <v>12</v>
      </c>
      <c r="G305" t="s">
        <v>9</v>
      </c>
      <c r="I305" t="s">
        <v>8</v>
      </c>
    </row>
    <row r="306" spans="1:11" ht="15">
      <c r="A306" t="str">
        <f t="shared" si="5"/>
        <v>2015-12-11</v>
      </c>
      <c r="B306" t="str">
        <f>"2730"</f>
        <v>2730</v>
      </c>
      <c r="C306" t="s">
        <v>20</v>
      </c>
      <c r="D306" t="s">
        <v>317</v>
      </c>
      <c r="E306" t="s">
        <v>318</v>
      </c>
      <c r="F306" t="s">
        <v>10</v>
      </c>
      <c r="G306" t="s">
        <v>9</v>
      </c>
      <c r="I306" t="s">
        <v>8</v>
      </c>
      <c r="K306" t="s">
        <v>15</v>
      </c>
    </row>
    <row r="307" spans="1:9" ht="15">
      <c r="A307" t="str">
        <f t="shared" si="5"/>
        <v>2015-12-11</v>
      </c>
      <c r="B307" t="str">
        <f>"2800"</f>
        <v>2800</v>
      </c>
      <c r="C307" t="s">
        <v>21</v>
      </c>
      <c r="D307" t="s">
        <v>319</v>
      </c>
      <c r="E307" t="s">
        <v>320</v>
      </c>
      <c r="F307" t="s">
        <v>12</v>
      </c>
      <c r="G307" t="s">
        <v>9</v>
      </c>
      <c r="I307" t="s">
        <v>8</v>
      </c>
    </row>
    <row r="308" spans="1:9" ht="15">
      <c r="A308" t="str">
        <f t="shared" si="5"/>
        <v>2015-12-11</v>
      </c>
      <c r="B308" t="str">
        <f>"2825"</f>
        <v>2825</v>
      </c>
      <c r="C308" t="s">
        <v>80</v>
      </c>
      <c r="D308" t="s">
        <v>341</v>
      </c>
      <c r="E308" t="s">
        <v>342</v>
      </c>
      <c r="F308" t="s">
        <v>12</v>
      </c>
      <c r="G308" t="s">
        <v>9</v>
      </c>
      <c r="I308" t="s">
        <v>8</v>
      </c>
    </row>
    <row r="309" spans="1:9" ht="15">
      <c r="A309" t="str">
        <f t="shared" si="5"/>
        <v>2015-12-11</v>
      </c>
      <c r="B309" t="str">
        <f>"2830"</f>
        <v>2830</v>
      </c>
      <c r="C309" t="s">
        <v>25</v>
      </c>
      <c r="D309" t="s">
        <v>326</v>
      </c>
      <c r="E309" t="s">
        <v>327</v>
      </c>
      <c r="F309" t="s">
        <v>12</v>
      </c>
      <c r="G309" t="s">
        <v>9</v>
      </c>
      <c r="I309" t="s">
        <v>8</v>
      </c>
    </row>
    <row r="310" spans="1:9" ht="15">
      <c r="A310" t="str">
        <f aca="true" t="shared" si="6" ref="A310:A360">"2015-12-12"</f>
        <v>2015-12-12</v>
      </c>
      <c r="B310" t="str">
        <f>"0500"</f>
        <v>0500</v>
      </c>
      <c r="C310" t="s">
        <v>28</v>
      </c>
      <c r="D310" t="s">
        <v>335</v>
      </c>
      <c r="E310" t="s">
        <v>336</v>
      </c>
      <c r="F310" t="s">
        <v>12</v>
      </c>
      <c r="G310" t="s">
        <v>9</v>
      </c>
      <c r="I310" t="s">
        <v>8</v>
      </c>
    </row>
    <row r="311" spans="1:9" ht="15">
      <c r="A311" t="str">
        <f t="shared" si="6"/>
        <v>2015-12-12</v>
      </c>
      <c r="B311" t="str">
        <f>"0530"</f>
        <v>0530</v>
      </c>
      <c r="C311" t="s">
        <v>101</v>
      </c>
      <c r="D311" t="s">
        <v>337</v>
      </c>
      <c r="E311" t="s">
        <v>338</v>
      </c>
      <c r="F311" t="s">
        <v>12</v>
      </c>
      <c r="G311" t="s">
        <v>9</v>
      </c>
      <c r="I311" t="s">
        <v>11</v>
      </c>
    </row>
    <row r="312" spans="1:11" ht="15">
      <c r="A312" t="str">
        <f t="shared" si="6"/>
        <v>2015-12-12</v>
      </c>
      <c r="B312" t="str">
        <f>"0625"</f>
        <v>0625</v>
      </c>
      <c r="C312" t="s">
        <v>36</v>
      </c>
      <c r="D312" t="s">
        <v>37</v>
      </c>
      <c r="E312" t="s">
        <v>38</v>
      </c>
      <c r="F312" t="s">
        <v>10</v>
      </c>
      <c r="G312" t="s">
        <v>9</v>
      </c>
      <c r="I312" t="s">
        <v>8</v>
      </c>
      <c r="K312" t="s">
        <v>15</v>
      </c>
    </row>
    <row r="313" spans="1:9" ht="15">
      <c r="A313" t="str">
        <f t="shared" si="6"/>
        <v>2015-12-12</v>
      </c>
      <c r="B313" t="str">
        <f>"0630"</f>
        <v>0630</v>
      </c>
      <c r="C313" t="s">
        <v>29</v>
      </c>
      <c r="D313" t="s">
        <v>339</v>
      </c>
      <c r="E313" t="s">
        <v>340</v>
      </c>
      <c r="F313" t="s">
        <v>12</v>
      </c>
      <c r="G313" t="s">
        <v>9</v>
      </c>
      <c r="I313" t="s">
        <v>8</v>
      </c>
    </row>
    <row r="314" spans="1:9" ht="15">
      <c r="A314" t="str">
        <f t="shared" si="6"/>
        <v>2015-12-12</v>
      </c>
      <c r="B314" t="str">
        <f>"0700"</f>
        <v>0700</v>
      </c>
      <c r="C314" t="s">
        <v>45</v>
      </c>
      <c r="D314" t="s">
        <v>343</v>
      </c>
      <c r="E314" t="s">
        <v>344</v>
      </c>
      <c r="F314" t="s">
        <v>12</v>
      </c>
      <c r="G314" t="s">
        <v>9</v>
      </c>
      <c r="I314" t="s">
        <v>8</v>
      </c>
    </row>
    <row r="315" spans="1:11" ht="15">
      <c r="A315" t="str">
        <f t="shared" si="6"/>
        <v>2015-12-12</v>
      </c>
      <c r="B315" t="str">
        <f>"0755"</f>
        <v>0755</v>
      </c>
      <c r="C315" t="s">
        <v>32</v>
      </c>
      <c r="D315" t="s">
        <v>345</v>
      </c>
      <c r="E315" t="s">
        <v>33</v>
      </c>
      <c r="F315" t="s">
        <v>10</v>
      </c>
      <c r="G315" t="s">
        <v>9</v>
      </c>
      <c r="I315" t="s">
        <v>8</v>
      </c>
      <c r="K315" t="s">
        <v>15</v>
      </c>
    </row>
    <row r="316" spans="1:9" ht="15">
      <c r="A316" t="str">
        <f t="shared" si="6"/>
        <v>2015-12-12</v>
      </c>
      <c r="B316" t="str">
        <f>"0800"</f>
        <v>0800</v>
      </c>
      <c r="C316" t="s">
        <v>184</v>
      </c>
      <c r="D316" t="s">
        <v>330</v>
      </c>
      <c r="E316" t="s">
        <v>331</v>
      </c>
      <c r="F316" t="s">
        <v>12</v>
      </c>
      <c r="G316" t="s">
        <v>9</v>
      </c>
      <c r="I316" t="s">
        <v>11</v>
      </c>
    </row>
    <row r="317" spans="1:11" ht="15">
      <c r="A317" t="str">
        <f t="shared" si="6"/>
        <v>2015-12-12</v>
      </c>
      <c r="B317" t="str">
        <f>"0855"</f>
        <v>0855</v>
      </c>
      <c r="C317" t="s">
        <v>23</v>
      </c>
      <c r="D317" t="s">
        <v>346</v>
      </c>
      <c r="E317" t="s">
        <v>24</v>
      </c>
      <c r="F317" t="s">
        <v>10</v>
      </c>
      <c r="G317" t="s">
        <v>9</v>
      </c>
      <c r="I317" t="s">
        <v>8</v>
      </c>
      <c r="K317" t="s">
        <v>15</v>
      </c>
    </row>
    <row r="318" spans="1:9" ht="15">
      <c r="A318" t="str">
        <f t="shared" si="6"/>
        <v>2015-12-12</v>
      </c>
      <c r="B318" t="str">
        <f>"0900"</f>
        <v>0900</v>
      </c>
      <c r="C318" t="s">
        <v>99</v>
      </c>
      <c r="D318" t="s">
        <v>328</v>
      </c>
      <c r="E318" t="s">
        <v>329</v>
      </c>
      <c r="F318" t="s">
        <v>12</v>
      </c>
      <c r="G318" t="s">
        <v>9</v>
      </c>
      <c r="I318" t="s">
        <v>8</v>
      </c>
    </row>
    <row r="319" spans="1:9" ht="15">
      <c r="A319" t="str">
        <f t="shared" si="6"/>
        <v>2015-12-12</v>
      </c>
      <c r="B319" t="str">
        <f>"0930"</f>
        <v>0930</v>
      </c>
      <c r="C319" t="s">
        <v>26</v>
      </c>
      <c r="D319" t="s">
        <v>333</v>
      </c>
      <c r="E319" t="s">
        <v>334</v>
      </c>
      <c r="F319" t="s">
        <v>12</v>
      </c>
      <c r="G319" t="s">
        <v>9</v>
      </c>
      <c r="I319" t="s">
        <v>11</v>
      </c>
    </row>
    <row r="320" spans="1:11" ht="15">
      <c r="A320" t="str">
        <f t="shared" si="6"/>
        <v>2015-12-12</v>
      </c>
      <c r="B320" t="str">
        <f>"1025"</f>
        <v>1025</v>
      </c>
      <c r="C320" t="s">
        <v>27</v>
      </c>
      <c r="D320" t="s">
        <v>73</v>
      </c>
      <c r="E320" t="s">
        <v>74</v>
      </c>
      <c r="F320" t="s">
        <v>10</v>
      </c>
      <c r="G320" t="s">
        <v>9</v>
      </c>
      <c r="I320" t="s">
        <v>8</v>
      </c>
      <c r="K320" t="s">
        <v>15</v>
      </c>
    </row>
    <row r="321" spans="1:9" ht="15">
      <c r="A321" t="str">
        <f t="shared" si="6"/>
        <v>2015-12-12</v>
      </c>
      <c r="B321" t="str">
        <f>"1030"</f>
        <v>1030</v>
      </c>
      <c r="C321" t="s">
        <v>14</v>
      </c>
      <c r="D321" t="s">
        <v>313</v>
      </c>
      <c r="E321" t="s">
        <v>314</v>
      </c>
      <c r="F321" t="s">
        <v>12</v>
      </c>
      <c r="G321" t="s">
        <v>9</v>
      </c>
      <c r="I321" t="s">
        <v>8</v>
      </c>
    </row>
    <row r="322" spans="1:9" ht="15">
      <c r="A322" t="str">
        <f t="shared" si="6"/>
        <v>2015-12-12</v>
      </c>
      <c r="B322" t="str">
        <f>"1100"</f>
        <v>1100</v>
      </c>
      <c r="C322" t="s">
        <v>19</v>
      </c>
      <c r="D322" t="s">
        <v>315</v>
      </c>
      <c r="E322" t="s">
        <v>316</v>
      </c>
      <c r="F322" t="s">
        <v>12</v>
      </c>
      <c r="G322" t="s">
        <v>9</v>
      </c>
      <c r="I322" t="s">
        <v>8</v>
      </c>
    </row>
    <row r="323" spans="1:11" ht="15">
      <c r="A323" t="str">
        <f t="shared" si="6"/>
        <v>2015-12-12</v>
      </c>
      <c r="B323" t="str">
        <f>"1130"</f>
        <v>1130</v>
      </c>
      <c r="C323" t="s">
        <v>20</v>
      </c>
      <c r="D323" t="s">
        <v>317</v>
      </c>
      <c r="E323" t="s">
        <v>318</v>
      </c>
      <c r="F323" t="s">
        <v>10</v>
      </c>
      <c r="G323" t="s">
        <v>9</v>
      </c>
      <c r="I323" t="s">
        <v>8</v>
      </c>
      <c r="K323" t="s">
        <v>15</v>
      </c>
    </row>
    <row r="324" spans="1:9" ht="15">
      <c r="A324" t="str">
        <f t="shared" si="6"/>
        <v>2015-12-12</v>
      </c>
      <c r="B324" t="str">
        <f>"1200"</f>
        <v>1200</v>
      </c>
      <c r="C324" t="s">
        <v>21</v>
      </c>
      <c r="D324" t="s">
        <v>319</v>
      </c>
      <c r="E324" t="s">
        <v>320</v>
      </c>
      <c r="F324" t="s">
        <v>12</v>
      </c>
      <c r="G324" t="s">
        <v>9</v>
      </c>
      <c r="I324" t="s">
        <v>8</v>
      </c>
    </row>
    <row r="325" spans="1:9" ht="15">
      <c r="A325" t="str">
        <f t="shared" si="6"/>
        <v>2015-12-12</v>
      </c>
      <c r="B325" t="str">
        <f>"1225"</f>
        <v>1225</v>
      </c>
      <c r="C325" t="s">
        <v>93</v>
      </c>
      <c r="D325" t="s">
        <v>92</v>
      </c>
      <c r="E325" t="s">
        <v>94</v>
      </c>
      <c r="F325" t="s">
        <v>39</v>
      </c>
      <c r="G325" t="s">
        <v>9</v>
      </c>
      <c r="I325" t="s">
        <v>8</v>
      </c>
    </row>
    <row r="326" spans="1:9" ht="15">
      <c r="A326" t="str">
        <f t="shared" si="6"/>
        <v>2015-12-12</v>
      </c>
      <c r="B326" t="str">
        <f>"1230"</f>
        <v>1230</v>
      </c>
      <c r="C326" t="s">
        <v>28</v>
      </c>
      <c r="D326" t="s">
        <v>335</v>
      </c>
      <c r="E326" t="s">
        <v>336</v>
      </c>
      <c r="F326" t="s">
        <v>12</v>
      </c>
      <c r="G326" t="s">
        <v>9</v>
      </c>
      <c r="I326" t="s">
        <v>8</v>
      </c>
    </row>
    <row r="327" spans="1:9" ht="15">
      <c r="A327" t="str">
        <f t="shared" si="6"/>
        <v>2015-12-12</v>
      </c>
      <c r="B327" t="str">
        <f>"1300"</f>
        <v>1300</v>
      </c>
      <c r="C327" t="s">
        <v>29</v>
      </c>
      <c r="D327" t="s">
        <v>339</v>
      </c>
      <c r="E327" t="s">
        <v>340</v>
      </c>
      <c r="F327" t="s">
        <v>12</v>
      </c>
      <c r="G327" t="s">
        <v>9</v>
      </c>
      <c r="I327" t="s">
        <v>8</v>
      </c>
    </row>
    <row r="328" spans="1:9" ht="15">
      <c r="A328" t="str">
        <f t="shared" si="6"/>
        <v>2015-12-12</v>
      </c>
      <c r="B328" t="str">
        <f>"1330"</f>
        <v>1330</v>
      </c>
      <c r="C328" t="s">
        <v>101</v>
      </c>
      <c r="D328" t="s">
        <v>337</v>
      </c>
      <c r="E328" t="s">
        <v>338</v>
      </c>
      <c r="F328" t="s">
        <v>12</v>
      </c>
      <c r="G328" t="s">
        <v>9</v>
      </c>
      <c r="I328" t="s">
        <v>11</v>
      </c>
    </row>
    <row r="329" spans="1:11" ht="15">
      <c r="A329" t="str">
        <f t="shared" si="6"/>
        <v>2015-12-12</v>
      </c>
      <c r="B329" t="str">
        <f>"1425"</f>
        <v>1425</v>
      </c>
      <c r="C329" t="s">
        <v>57</v>
      </c>
      <c r="D329" t="s">
        <v>71</v>
      </c>
      <c r="E329" t="s">
        <v>72</v>
      </c>
      <c r="F329" t="s">
        <v>10</v>
      </c>
      <c r="G329" t="s">
        <v>9</v>
      </c>
      <c r="I329" t="s">
        <v>8</v>
      </c>
      <c r="K329" t="s">
        <v>15</v>
      </c>
    </row>
    <row r="330" spans="1:9" ht="15">
      <c r="A330" t="str">
        <f t="shared" si="6"/>
        <v>2015-12-12</v>
      </c>
      <c r="B330" t="str">
        <f>"1430"</f>
        <v>1430</v>
      </c>
      <c r="C330" t="s">
        <v>45</v>
      </c>
      <c r="D330" t="s">
        <v>343</v>
      </c>
      <c r="E330" t="s">
        <v>344</v>
      </c>
      <c r="F330" t="s">
        <v>12</v>
      </c>
      <c r="G330" t="s">
        <v>9</v>
      </c>
      <c r="I330" t="s">
        <v>8</v>
      </c>
    </row>
    <row r="331" spans="1:11" ht="15">
      <c r="A331" t="str">
        <f t="shared" si="6"/>
        <v>2015-12-12</v>
      </c>
      <c r="B331" t="str">
        <f>"1525"</f>
        <v>1525</v>
      </c>
      <c r="C331" t="s">
        <v>23</v>
      </c>
      <c r="D331" t="s">
        <v>347</v>
      </c>
      <c r="E331" t="s">
        <v>24</v>
      </c>
      <c r="F331" t="s">
        <v>10</v>
      </c>
      <c r="G331" t="s">
        <v>9</v>
      </c>
      <c r="I331" t="s">
        <v>8</v>
      </c>
      <c r="K331" t="s">
        <v>15</v>
      </c>
    </row>
    <row r="332" spans="1:9" ht="15">
      <c r="A332" t="str">
        <f t="shared" si="6"/>
        <v>2015-12-12</v>
      </c>
      <c r="B332" t="str">
        <f>"1530"</f>
        <v>1530</v>
      </c>
      <c r="C332" t="s">
        <v>14</v>
      </c>
      <c r="D332" t="s">
        <v>348</v>
      </c>
      <c r="E332" t="s">
        <v>349</v>
      </c>
      <c r="F332" t="s">
        <v>12</v>
      </c>
      <c r="G332" t="s">
        <v>9</v>
      </c>
      <c r="I332" t="s">
        <v>8</v>
      </c>
    </row>
    <row r="333" spans="1:9" ht="15">
      <c r="A333" t="str">
        <f t="shared" si="6"/>
        <v>2015-12-12</v>
      </c>
      <c r="B333" t="str">
        <f>"1600"</f>
        <v>1600</v>
      </c>
      <c r="C333" t="s">
        <v>19</v>
      </c>
      <c r="D333" t="s">
        <v>350</v>
      </c>
      <c r="E333" t="s">
        <v>351</v>
      </c>
      <c r="F333" t="s">
        <v>12</v>
      </c>
      <c r="G333" t="s">
        <v>9</v>
      </c>
      <c r="I333" t="s">
        <v>8</v>
      </c>
    </row>
    <row r="334" spans="1:11" ht="15">
      <c r="A334" t="str">
        <f t="shared" si="6"/>
        <v>2015-12-12</v>
      </c>
      <c r="B334" t="str">
        <f>"1630"</f>
        <v>1630</v>
      </c>
      <c r="C334" t="s">
        <v>20</v>
      </c>
      <c r="D334" t="s">
        <v>352</v>
      </c>
      <c r="E334" t="s">
        <v>353</v>
      </c>
      <c r="F334" t="s">
        <v>10</v>
      </c>
      <c r="G334" t="s">
        <v>9</v>
      </c>
      <c r="I334" t="s">
        <v>8</v>
      </c>
      <c r="K334" t="s">
        <v>15</v>
      </c>
    </row>
    <row r="335" spans="1:9" ht="15">
      <c r="A335" t="str">
        <f t="shared" si="6"/>
        <v>2015-12-12</v>
      </c>
      <c r="B335" t="str">
        <f>"1700"</f>
        <v>1700</v>
      </c>
      <c r="C335" t="s">
        <v>354</v>
      </c>
      <c r="D335" t="s">
        <v>355</v>
      </c>
      <c r="E335" t="s">
        <v>356</v>
      </c>
      <c r="F335" t="s">
        <v>12</v>
      </c>
      <c r="G335" t="s">
        <v>9</v>
      </c>
      <c r="I335" t="s">
        <v>8</v>
      </c>
    </row>
    <row r="336" spans="1:9" ht="15">
      <c r="A336" t="str">
        <f t="shared" si="6"/>
        <v>2015-12-12</v>
      </c>
      <c r="B336" t="str">
        <f>"1725"</f>
        <v>1725</v>
      </c>
      <c r="C336" t="s">
        <v>80</v>
      </c>
      <c r="D336" t="s">
        <v>357</v>
      </c>
      <c r="E336" t="s">
        <v>358</v>
      </c>
      <c r="F336" t="s">
        <v>12</v>
      </c>
      <c r="G336" t="s">
        <v>9</v>
      </c>
      <c r="I336" t="s">
        <v>8</v>
      </c>
    </row>
    <row r="337" spans="1:9" ht="15">
      <c r="A337" t="str">
        <f t="shared" si="6"/>
        <v>2015-12-12</v>
      </c>
      <c r="B337" t="str">
        <f>"1730"</f>
        <v>1730</v>
      </c>
      <c r="C337" t="s">
        <v>22</v>
      </c>
      <c r="D337" t="s">
        <v>359</v>
      </c>
      <c r="E337" t="s">
        <v>360</v>
      </c>
      <c r="F337" t="s">
        <v>12</v>
      </c>
      <c r="G337" t="s">
        <v>9</v>
      </c>
      <c r="H337" t="s">
        <v>15</v>
      </c>
      <c r="I337" t="s">
        <v>11</v>
      </c>
    </row>
    <row r="338" spans="1:11" ht="15">
      <c r="A338" t="str">
        <f t="shared" si="6"/>
        <v>2015-12-12</v>
      </c>
      <c r="B338" t="str">
        <f>"1825"</f>
        <v>1825</v>
      </c>
      <c r="C338" t="s">
        <v>36</v>
      </c>
      <c r="D338" t="s">
        <v>62</v>
      </c>
      <c r="E338" t="s">
        <v>40</v>
      </c>
      <c r="F338" t="s">
        <v>10</v>
      </c>
      <c r="G338" t="s">
        <v>9</v>
      </c>
      <c r="H338" t="s">
        <v>15</v>
      </c>
      <c r="I338" t="s">
        <v>11</v>
      </c>
      <c r="K338" t="s">
        <v>15</v>
      </c>
    </row>
    <row r="339" spans="1:9" ht="15">
      <c r="A339" t="str">
        <f t="shared" si="6"/>
        <v>2015-12-12</v>
      </c>
      <c r="B339" t="str">
        <f>"1830"</f>
        <v>1830</v>
      </c>
      <c r="C339" t="s">
        <v>46</v>
      </c>
      <c r="D339" t="s">
        <v>361</v>
      </c>
      <c r="E339" t="s">
        <v>362</v>
      </c>
      <c r="F339" t="s">
        <v>12</v>
      </c>
      <c r="G339" t="s">
        <v>9</v>
      </c>
      <c r="I339" t="s">
        <v>8</v>
      </c>
    </row>
    <row r="340" spans="1:11" ht="15">
      <c r="A340" t="str">
        <f t="shared" si="6"/>
        <v>2015-12-12</v>
      </c>
      <c r="B340" t="str">
        <f>"1925"</f>
        <v>1925</v>
      </c>
      <c r="C340" t="s">
        <v>48</v>
      </c>
      <c r="D340" t="s">
        <v>96</v>
      </c>
      <c r="E340" t="s">
        <v>97</v>
      </c>
      <c r="F340" t="s">
        <v>10</v>
      </c>
      <c r="G340" t="s">
        <v>9</v>
      </c>
      <c r="H340" t="s">
        <v>15</v>
      </c>
      <c r="I340" t="s">
        <v>8</v>
      </c>
      <c r="K340" t="s">
        <v>15</v>
      </c>
    </row>
    <row r="341" spans="1:9" ht="15">
      <c r="A341" t="str">
        <f t="shared" si="6"/>
        <v>2015-12-12</v>
      </c>
      <c r="B341" t="str">
        <f>"1930"</f>
        <v>1930</v>
      </c>
      <c r="C341" t="s">
        <v>47</v>
      </c>
      <c r="D341" t="s">
        <v>363</v>
      </c>
      <c r="E341" t="s">
        <v>364</v>
      </c>
      <c r="F341" t="s">
        <v>12</v>
      </c>
      <c r="G341" t="s">
        <v>9</v>
      </c>
      <c r="H341" t="s">
        <v>15</v>
      </c>
      <c r="I341" t="s">
        <v>11</v>
      </c>
    </row>
    <row r="342" spans="1:11" ht="15">
      <c r="A342" t="str">
        <f t="shared" si="6"/>
        <v>2015-12-12</v>
      </c>
      <c r="B342" t="str">
        <f>"2025"</f>
        <v>2025</v>
      </c>
      <c r="C342" t="s">
        <v>41</v>
      </c>
      <c r="D342" t="s">
        <v>84</v>
      </c>
      <c r="E342" t="s">
        <v>85</v>
      </c>
      <c r="F342" t="s">
        <v>10</v>
      </c>
      <c r="G342" t="s">
        <v>9</v>
      </c>
      <c r="I342" t="s">
        <v>8</v>
      </c>
      <c r="K342" t="s">
        <v>15</v>
      </c>
    </row>
    <row r="343" spans="1:9" ht="15">
      <c r="A343" t="str">
        <f t="shared" si="6"/>
        <v>2015-12-12</v>
      </c>
      <c r="B343" t="str">
        <f>"2030"</f>
        <v>2030</v>
      </c>
      <c r="C343" t="s">
        <v>26</v>
      </c>
      <c r="D343" t="s">
        <v>365</v>
      </c>
      <c r="E343" t="s">
        <v>366</v>
      </c>
      <c r="F343" t="s">
        <v>12</v>
      </c>
      <c r="G343" t="s">
        <v>9</v>
      </c>
      <c r="I343" t="s">
        <v>11</v>
      </c>
    </row>
    <row r="344" spans="1:11" ht="15">
      <c r="A344" t="str">
        <f t="shared" si="6"/>
        <v>2015-12-12</v>
      </c>
      <c r="B344" t="str">
        <f>"2125"</f>
        <v>2125</v>
      </c>
      <c r="C344" t="s">
        <v>23</v>
      </c>
      <c r="D344" t="s">
        <v>75</v>
      </c>
      <c r="E344" t="s">
        <v>24</v>
      </c>
      <c r="F344" t="s">
        <v>10</v>
      </c>
      <c r="G344" t="s">
        <v>9</v>
      </c>
      <c r="I344" t="s">
        <v>8</v>
      </c>
      <c r="K344" t="s">
        <v>15</v>
      </c>
    </row>
    <row r="345" spans="1:9" ht="15">
      <c r="A345" t="str">
        <f t="shared" si="6"/>
        <v>2015-12-12</v>
      </c>
      <c r="B345" t="str">
        <f>"2130"</f>
        <v>2130</v>
      </c>
      <c r="C345" t="s">
        <v>28</v>
      </c>
      <c r="D345" t="s">
        <v>367</v>
      </c>
      <c r="E345" t="s">
        <v>368</v>
      </c>
      <c r="F345" t="s">
        <v>12</v>
      </c>
      <c r="G345" t="s">
        <v>9</v>
      </c>
      <c r="I345" t="s">
        <v>8</v>
      </c>
    </row>
    <row r="346" spans="1:11" ht="15">
      <c r="A346" t="str">
        <f t="shared" si="6"/>
        <v>2015-12-12</v>
      </c>
      <c r="B346" t="str">
        <f>"2200"</f>
        <v>2200</v>
      </c>
      <c r="C346" t="s">
        <v>101</v>
      </c>
      <c r="D346" t="s">
        <v>369</v>
      </c>
      <c r="E346" t="s">
        <v>370</v>
      </c>
      <c r="F346" t="s">
        <v>12</v>
      </c>
      <c r="G346" t="s">
        <v>9</v>
      </c>
      <c r="H346" t="s">
        <v>15</v>
      </c>
      <c r="I346" t="s">
        <v>11</v>
      </c>
      <c r="K346" t="s">
        <v>15</v>
      </c>
    </row>
    <row r="347" spans="1:9" ht="15">
      <c r="A347" t="str">
        <f t="shared" si="6"/>
        <v>2015-12-12</v>
      </c>
      <c r="B347" t="str">
        <f>"2255"</f>
        <v>2255</v>
      </c>
      <c r="C347" t="s">
        <v>29</v>
      </c>
      <c r="D347" t="s">
        <v>371</v>
      </c>
      <c r="E347" t="s">
        <v>372</v>
      </c>
      <c r="F347" t="s">
        <v>12</v>
      </c>
      <c r="G347" t="s">
        <v>9</v>
      </c>
      <c r="I347" t="s">
        <v>8</v>
      </c>
    </row>
    <row r="348" spans="1:11" ht="15">
      <c r="A348" t="str">
        <f t="shared" si="6"/>
        <v>2015-12-12</v>
      </c>
      <c r="B348" t="str">
        <f>"2325"</f>
        <v>2325</v>
      </c>
      <c r="C348" t="s">
        <v>32</v>
      </c>
      <c r="D348" t="s">
        <v>88</v>
      </c>
      <c r="E348" t="s">
        <v>33</v>
      </c>
      <c r="F348" t="s">
        <v>10</v>
      </c>
      <c r="G348" t="s">
        <v>9</v>
      </c>
      <c r="I348" t="s">
        <v>8</v>
      </c>
      <c r="K348" t="s">
        <v>15</v>
      </c>
    </row>
    <row r="349" spans="1:9" ht="15">
      <c r="A349" t="str">
        <f t="shared" si="6"/>
        <v>2015-12-12</v>
      </c>
      <c r="B349" t="str">
        <f>"2330"</f>
        <v>2330</v>
      </c>
      <c r="C349" t="s">
        <v>46</v>
      </c>
      <c r="D349" t="s">
        <v>361</v>
      </c>
      <c r="E349" t="s">
        <v>362</v>
      </c>
      <c r="F349" t="s">
        <v>12</v>
      </c>
      <c r="G349" t="s">
        <v>9</v>
      </c>
      <c r="I349" t="s">
        <v>8</v>
      </c>
    </row>
    <row r="350" spans="1:11" ht="15">
      <c r="A350" t="str">
        <f t="shared" si="6"/>
        <v>2015-12-12</v>
      </c>
      <c r="B350" t="str">
        <f>"2425"</f>
        <v>2425</v>
      </c>
      <c r="C350" t="s">
        <v>36</v>
      </c>
      <c r="D350" t="s">
        <v>242</v>
      </c>
      <c r="E350" t="s">
        <v>40</v>
      </c>
      <c r="F350" t="s">
        <v>10</v>
      </c>
      <c r="G350" t="s">
        <v>9</v>
      </c>
      <c r="H350" t="s">
        <v>15</v>
      </c>
      <c r="I350" t="s">
        <v>8</v>
      </c>
      <c r="K350" t="s">
        <v>15</v>
      </c>
    </row>
    <row r="351" spans="1:9" ht="15">
      <c r="A351" t="str">
        <f t="shared" si="6"/>
        <v>2015-12-12</v>
      </c>
      <c r="B351" t="str">
        <f>"2430"</f>
        <v>2430</v>
      </c>
      <c r="C351" t="s">
        <v>47</v>
      </c>
      <c r="D351" t="s">
        <v>363</v>
      </c>
      <c r="E351" t="s">
        <v>364</v>
      </c>
      <c r="F351" t="s">
        <v>12</v>
      </c>
      <c r="G351" t="s">
        <v>9</v>
      </c>
      <c r="H351" t="s">
        <v>15</v>
      </c>
      <c r="I351" t="s">
        <v>11</v>
      </c>
    </row>
    <row r="352" spans="1:11" ht="15">
      <c r="A352" t="str">
        <f t="shared" si="6"/>
        <v>2015-12-12</v>
      </c>
      <c r="B352" t="str">
        <f>"2525"</f>
        <v>2525</v>
      </c>
      <c r="C352" t="s">
        <v>30</v>
      </c>
      <c r="D352" t="s">
        <v>67</v>
      </c>
      <c r="E352" t="s">
        <v>31</v>
      </c>
      <c r="F352" t="s">
        <v>10</v>
      </c>
      <c r="G352" t="s">
        <v>9</v>
      </c>
      <c r="H352" t="s">
        <v>15</v>
      </c>
      <c r="I352" t="s">
        <v>8</v>
      </c>
      <c r="K352" t="s">
        <v>15</v>
      </c>
    </row>
    <row r="353" spans="1:9" ht="15">
      <c r="A353" t="str">
        <f t="shared" si="6"/>
        <v>2015-12-12</v>
      </c>
      <c r="B353" t="str">
        <f>"2530"</f>
        <v>2530</v>
      </c>
      <c r="C353" t="s">
        <v>45</v>
      </c>
      <c r="D353" t="s">
        <v>343</v>
      </c>
      <c r="E353" t="s">
        <v>344</v>
      </c>
      <c r="F353" t="s">
        <v>12</v>
      </c>
      <c r="G353" t="s">
        <v>9</v>
      </c>
      <c r="I353" t="s">
        <v>8</v>
      </c>
    </row>
    <row r="354" spans="1:11" ht="15">
      <c r="A354" t="str">
        <f t="shared" si="6"/>
        <v>2015-12-12</v>
      </c>
      <c r="B354" t="str">
        <f>"2625"</f>
        <v>2625</v>
      </c>
      <c r="C354" t="s">
        <v>16</v>
      </c>
      <c r="D354" t="s">
        <v>373</v>
      </c>
      <c r="E354" t="s">
        <v>17</v>
      </c>
      <c r="F354" t="s">
        <v>10</v>
      </c>
      <c r="G354" t="s">
        <v>18</v>
      </c>
      <c r="H354" t="s">
        <v>15</v>
      </c>
      <c r="I354" t="s">
        <v>8</v>
      </c>
      <c r="K354" t="s">
        <v>15</v>
      </c>
    </row>
    <row r="355" spans="1:9" ht="15">
      <c r="A355" t="str">
        <f t="shared" si="6"/>
        <v>2015-12-12</v>
      </c>
      <c r="B355" t="str">
        <f>"2630"</f>
        <v>2630</v>
      </c>
      <c r="C355" t="s">
        <v>14</v>
      </c>
      <c r="D355" t="s">
        <v>348</v>
      </c>
      <c r="E355" t="s">
        <v>349</v>
      </c>
      <c r="F355" t="s">
        <v>12</v>
      </c>
      <c r="G355" t="s">
        <v>9</v>
      </c>
      <c r="I355" t="s">
        <v>8</v>
      </c>
    </row>
    <row r="356" spans="1:9" ht="15">
      <c r="A356" t="str">
        <f t="shared" si="6"/>
        <v>2015-12-12</v>
      </c>
      <c r="B356" t="str">
        <f>"2700"</f>
        <v>2700</v>
      </c>
      <c r="C356" t="s">
        <v>19</v>
      </c>
      <c r="D356" t="s">
        <v>350</v>
      </c>
      <c r="E356" t="s">
        <v>351</v>
      </c>
      <c r="F356" t="s">
        <v>12</v>
      </c>
      <c r="G356" t="s">
        <v>9</v>
      </c>
      <c r="I356" t="s">
        <v>8</v>
      </c>
    </row>
    <row r="357" spans="1:11" ht="15">
      <c r="A357" t="str">
        <f t="shared" si="6"/>
        <v>2015-12-12</v>
      </c>
      <c r="B357" t="str">
        <f>"2730"</f>
        <v>2730</v>
      </c>
      <c r="C357" t="s">
        <v>20</v>
      </c>
      <c r="D357" t="s">
        <v>352</v>
      </c>
      <c r="E357" t="s">
        <v>353</v>
      </c>
      <c r="F357" t="s">
        <v>10</v>
      </c>
      <c r="G357" t="s">
        <v>9</v>
      </c>
      <c r="I357" t="s">
        <v>8</v>
      </c>
      <c r="K357" t="s">
        <v>15</v>
      </c>
    </row>
    <row r="358" spans="1:9" ht="15">
      <c r="A358" t="str">
        <f t="shared" si="6"/>
        <v>2015-12-12</v>
      </c>
      <c r="B358" t="str">
        <f>"2800"</f>
        <v>2800</v>
      </c>
      <c r="C358" t="s">
        <v>354</v>
      </c>
      <c r="D358" t="s">
        <v>355</v>
      </c>
      <c r="E358" t="s">
        <v>356</v>
      </c>
      <c r="F358" t="s">
        <v>12</v>
      </c>
      <c r="G358" t="s">
        <v>9</v>
      </c>
      <c r="I358" t="s">
        <v>8</v>
      </c>
    </row>
    <row r="359" spans="1:9" ht="15">
      <c r="A359" t="str">
        <f t="shared" si="6"/>
        <v>2015-12-12</v>
      </c>
      <c r="B359" t="str">
        <f>"2825"</f>
        <v>2825</v>
      </c>
      <c r="C359" t="s">
        <v>93</v>
      </c>
      <c r="D359" t="s">
        <v>374</v>
      </c>
      <c r="E359" t="s">
        <v>375</v>
      </c>
      <c r="F359" t="s">
        <v>39</v>
      </c>
      <c r="G359" t="s">
        <v>9</v>
      </c>
      <c r="I359" t="s">
        <v>8</v>
      </c>
    </row>
    <row r="360" spans="1:9" ht="15">
      <c r="A360" t="str">
        <f t="shared" si="6"/>
        <v>2015-12-12</v>
      </c>
      <c r="B360" t="str">
        <f>"2830"</f>
        <v>2830</v>
      </c>
      <c r="C360" t="s">
        <v>19</v>
      </c>
      <c r="D360" t="s">
        <v>350</v>
      </c>
      <c r="E360" t="s">
        <v>351</v>
      </c>
      <c r="F360" t="s">
        <v>12</v>
      </c>
      <c r="G360" t="s">
        <v>9</v>
      </c>
      <c r="I360" t="s">
        <v>8</v>
      </c>
    </row>
    <row r="361" spans="1:11" ht="15.75">
      <c r="A361" s="9"/>
      <c r="B361" s="9"/>
      <c r="C361" s="10"/>
      <c r="D361" s="9"/>
      <c r="E361" s="10"/>
      <c r="F361" s="9"/>
      <c r="G361" s="9"/>
      <c r="H361" s="9"/>
      <c r="I361" s="9"/>
      <c r="J361" s="9"/>
      <c r="K361" s="9"/>
    </row>
    <row r="362" spans="1:11" ht="15.75">
      <c r="A362" s="9"/>
      <c r="B362" s="9"/>
      <c r="C362" s="10"/>
      <c r="D362" s="9"/>
      <c r="E362" s="10"/>
      <c r="F362" s="9"/>
      <c r="G362" s="9"/>
      <c r="H362" s="9"/>
      <c r="I362" s="9"/>
      <c r="J362" s="9"/>
      <c r="K362" s="9"/>
    </row>
    <row r="363" spans="1:11" ht="15.75">
      <c r="A363" s="9"/>
      <c r="B363" s="9"/>
      <c r="C363" s="10"/>
      <c r="D363" s="9"/>
      <c r="E363" s="10"/>
      <c r="F363" s="9"/>
      <c r="G363" s="9"/>
      <c r="H363" s="9"/>
      <c r="I363" s="9"/>
      <c r="J363" s="9"/>
      <c r="K363" s="9"/>
    </row>
    <row r="364" spans="1:11" ht="15.75">
      <c r="A364" s="9"/>
      <c r="B364" s="9"/>
      <c r="C364" s="10"/>
      <c r="D364" s="9"/>
      <c r="E364" s="10"/>
      <c r="F364" s="9"/>
      <c r="G364" s="9"/>
      <c r="H364" s="9"/>
      <c r="I364" s="9"/>
      <c r="J364" s="9"/>
      <c r="K364" s="9"/>
    </row>
    <row r="365" spans="1:11" ht="15.75">
      <c r="A365" s="9"/>
      <c r="B365" s="9"/>
      <c r="C365" s="10"/>
      <c r="D365" s="9"/>
      <c r="E365" s="10"/>
      <c r="F365" s="9"/>
      <c r="G365" s="9"/>
      <c r="H365" s="9"/>
      <c r="I365" s="9"/>
      <c r="J365" s="9"/>
      <c r="K365" s="9"/>
    </row>
    <row r="366" spans="1:11" ht="15.75">
      <c r="A366" s="9"/>
      <c r="B366" s="9"/>
      <c r="C366" s="10"/>
      <c r="D366" s="9"/>
      <c r="E366" s="10"/>
      <c r="F366" s="9"/>
      <c r="G366" s="9"/>
      <c r="H366" s="9"/>
      <c r="I366" s="9"/>
      <c r="J366" s="9"/>
      <c r="K366" s="9"/>
    </row>
    <row r="367" spans="1:11" ht="15.75">
      <c r="A367" s="9"/>
      <c r="B367" s="9"/>
      <c r="C367" s="10"/>
      <c r="D367" s="9"/>
      <c r="E367" s="10"/>
      <c r="F367" s="9"/>
      <c r="G367" s="9"/>
      <c r="H367" s="9"/>
      <c r="I367" s="9"/>
      <c r="J367" s="9"/>
      <c r="K367" s="9"/>
    </row>
    <row r="368" spans="1:11" ht="15.75">
      <c r="A368" s="9"/>
      <c r="B368" s="9"/>
      <c r="C368" s="10"/>
      <c r="D368" s="9"/>
      <c r="E368" s="10"/>
      <c r="F368" s="9"/>
      <c r="G368" s="9"/>
      <c r="H368" s="9"/>
      <c r="I368" s="9"/>
      <c r="J368" s="9"/>
      <c r="K368" s="9"/>
    </row>
    <row r="369" spans="1:11" ht="15.75">
      <c r="A369" s="9"/>
      <c r="B369" s="9"/>
      <c r="C369" s="10"/>
      <c r="D369" s="9"/>
      <c r="E369" s="10"/>
      <c r="F369" s="9"/>
      <c r="G369" s="9"/>
      <c r="H369" s="9"/>
      <c r="I369" s="9"/>
      <c r="J369" s="9"/>
      <c r="K369" s="9"/>
    </row>
    <row r="370" spans="1:11" ht="15.75">
      <c r="A370" s="9"/>
      <c r="B370" s="9"/>
      <c r="C370" s="10"/>
      <c r="D370" s="9"/>
      <c r="E370" s="10"/>
      <c r="F370" s="9"/>
      <c r="G370" s="9"/>
      <c r="H370" s="9"/>
      <c r="I370" s="9"/>
      <c r="J370" s="9"/>
      <c r="K370" s="9"/>
    </row>
    <row r="371" spans="1:11" ht="15.75">
      <c r="A371" s="9"/>
      <c r="B371" s="9"/>
      <c r="C371" s="10"/>
      <c r="D371" s="9"/>
      <c r="E371" s="10"/>
      <c r="F371" s="9"/>
      <c r="G371" s="9"/>
      <c r="H371" s="9"/>
      <c r="I371" s="9"/>
      <c r="J371" s="9"/>
      <c r="K371" s="9"/>
    </row>
    <row r="372" spans="1:11" ht="15.75">
      <c r="A372" s="9"/>
      <c r="B372" s="9"/>
      <c r="C372" s="10"/>
      <c r="D372" s="9"/>
      <c r="E372" s="10"/>
      <c r="F372" s="9"/>
      <c r="G372" s="9"/>
      <c r="H372" s="9"/>
      <c r="I372" s="9"/>
      <c r="J372" s="9"/>
      <c r="K372" s="9"/>
    </row>
    <row r="373" spans="1:11" ht="15.75">
      <c r="A373" s="9"/>
      <c r="B373" s="9"/>
      <c r="C373" s="10"/>
      <c r="D373" s="9"/>
      <c r="E373" s="10"/>
      <c r="F373" s="9"/>
      <c r="G373" s="9"/>
      <c r="H373" s="9"/>
      <c r="I373" s="9"/>
      <c r="J373" s="9"/>
      <c r="K373" s="9"/>
    </row>
    <row r="374" spans="1:11" ht="15.75">
      <c r="A374" s="9"/>
      <c r="B374" s="9"/>
      <c r="C374" s="10"/>
      <c r="D374" s="9"/>
      <c r="E374" s="10"/>
      <c r="F374" s="9"/>
      <c r="G374" s="9"/>
      <c r="H374" s="9"/>
      <c r="I374" s="9"/>
      <c r="J374" s="9"/>
      <c r="K374" s="9"/>
    </row>
    <row r="375" spans="1:11" ht="15.75">
      <c r="A375" s="9"/>
      <c r="B375" s="9"/>
      <c r="C375" s="10"/>
      <c r="D375" s="9"/>
      <c r="E375" s="10"/>
      <c r="F375" s="9"/>
      <c r="G375" s="9"/>
      <c r="H375" s="9"/>
      <c r="I375" s="9"/>
      <c r="J375" s="9"/>
      <c r="K375" s="9"/>
    </row>
    <row r="376" spans="1:11" ht="15.75">
      <c r="A376" s="9"/>
      <c r="B376" s="9"/>
      <c r="C376" s="10"/>
      <c r="D376" s="9"/>
      <c r="E376" s="10"/>
      <c r="F376" s="9"/>
      <c r="G376" s="9"/>
      <c r="H376" s="9"/>
      <c r="I376" s="9"/>
      <c r="J376" s="9"/>
      <c r="K376" s="9"/>
    </row>
    <row r="377" spans="1:11" ht="15.75">
      <c r="A377" s="9"/>
      <c r="B377" s="9"/>
      <c r="C377" s="10"/>
      <c r="D377" s="9"/>
      <c r="E377" s="10"/>
      <c r="F377" s="9"/>
      <c r="G377" s="9"/>
      <c r="H377" s="9"/>
      <c r="I377" s="9"/>
      <c r="J377" s="9"/>
      <c r="K377" s="9"/>
    </row>
    <row r="378" spans="1:11" ht="15.75">
      <c r="A378" s="9"/>
      <c r="B378" s="9"/>
      <c r="C378" s="10"/>
      <c r="D378" s="9"/>
      <c r="E378" s="10"/>
      <c r="F378" s="9"/>
      <c r="G378" s="9"/>
      <c r="H378" s="9"/>
      <c r="I378" s="9"/>
      <c r="J378" s="9"/>
      <c r="K378" s="9"/>
    </row>
    <row r="379" spans="1:11" ht="15.75">
      <c r="A379" s="9"/>
      <c r="B379" s="9"/>
      <c r="C379" s="10"/>
      <c r="D379" s="9"/>
      <c r="E379" s="10"/>
      <c r="F379" s="9"/>
      <c r="G379" s="9"/>
      <c r="H379" s="9"/>
      <c r="I379" s="9"/>
      <c r="J379" s="9"/>
      <c r="K379" s="9"/>
    </row>
    <row r="380" spans="1:11" ht="15.75">
      <c r="A380" s="9"/>
      <c r="B380" s="9"/>
      <c r="C380" s="10"/>
      <c r="D380" s="9"/>
      <c r="E380" s="10"/>
      <c r="F380" s="9"/>
      <c r="G380" s="9"/>
      <c r="H380" s="9"/>
      <c r="I380" s="9"/>
      <c r="J380" s="9"/>
      <c r="K380" s="9"/>
    </row>
    <row r="381" spans="1:11" ht="15.75">
      <c r="A381" s="9"/>
      <c r="B381" s="9"/>
      <c r="C381" s="10"/>
      <c r="D381" s="9"/>
      <c r="E381" s="10"/>
      <c r="F381" s="9"/>
      <c r="G381" s="9"/>
      <c r="H381" s="9"/>
      <c r="I381" s="9"/>
      <c r="J381" s="9"/>
      <c r="K381" s="9"/>
    </row>
    <row r="382" spans="1:11" ht="15.75">
      <c r="A382" s="9"/>
      <c r="B382" s="9"/>
      <c r="C382" s="10"/>
      <c r="D382" s="9"/>
      <c r="E382" s="10"/>
      <c r="F382" s="9"/>
      <c r="G382" s="9"/>
      <c r="H382" s="9"/>
      <c r="I382" s="9"/>
      <c r="J382" s="9"/>
      <c r="K382" s="9"/>
    </row>
    <row r="383" spans="1:11" ht="15.75">
      <c r="A383" s="9"/>
      <c r="B383" s="9"/>
      <c r="C383" s="10"/>
      <c r="D383" s="9"/>
      <c r="E383" s="10"/>
      <c r="F383" s="9"/>
      <c r="G383" s="9"/>
      <c r="H383" s="9"/>
      <c r="I383" s="9"/>
      <c r="J383" s="9"/>
      <c r="K383" s="9"/>
    </row>
    <row r="384" spans="1:11" ht="15.75">
      <c r="A384" s="9"/>
      <c r="B384" s="9"/>
      <c r="C384" s="10"/>
      <c r="D384" s="9"/>
      <c r="E384" s="10"/>
      <c r="F384" s="9"/>
      <c r="G384" s="9"/>
      <c r="H384" s="9"/>
      <c r="I384" s="9"/>
      <c r="J384" s="9"/>
      <c r="K384" s="9"/>
    </row>
    <row r="385" spans="1:11" ht="15.75">
      <c r="A385" s="9"/>
      <c r="B385" s="9"/>
      <c r="C385" s="10"/>
      <c r="D385" s="9"/>
      <c r="E385" s="10"/>
      <c r="F385" s="9"/>
      <c r="G385" s="9"/>
      <c r="H385" s="9"/>
      <c r="I385" s="9"/>
      <c r="J385" s="9"/>
      <c r="K385" s="9"/>
    </row>
    <row r="386" spans="1:11" ht="15.75">
      <c r="A386" s="9"/>
      <c r="B386" s="9"/>
      <c r="C386" s="10"/>
      <c r="D386" s="9"/>
      <c r="E386" s="10"/>
      <c r="F386" s="9"/>
      <c r="G386" s="9"/>
      <c r="H386" s="9"/>
      <c r="I386" s="9"/>
      <c r="J386" s="9"/>
      <c r="K386" s="9"/>
    </row>
    <row r="387" spans="1:11" ht="15.75">
      <c r="A387" s="9"/>
      <c r="B387" s="9"/>
      <c r="C387" s="10"/>
      <c r="D387" s="9"/>
      <c r="E387" s="10"/>
      <c r="F387" s="9"/>
      <c r="G387" s="9"/>
      <c r="H387" s="9"/>
      <c r="I387" s="9"/>
      <c r="J387" s="9"/>
      <c r="K387" s="9"/>
    </row>
    <row r="388" spans="1:11" ht="15.75">
      <c r="A388" s="9"/>
      <c r="B388" s="9"/>
      <c r="C388" s="10"/>
      <c r="D388" s="9"/>
      <c r="E388" s="10"/>
      <c r="F388" s="9"/>
      <c r="G388" s="9"/>
      <c r="H388" s="9"/>
      <c r="I388" s="9"/>
      <c r="J388" s="9"/>
      <c r="K388" s="9"/>
    </row>
    <row r="389" spans="1:11" ht="15.75">
      <c r="A389" s="9"/>
      <c r="B389" s="9"/>
      <c r="C389" s="10"/>
      <c r="D389" s="9"/>
      <c r="E389" s="10"/>
      <c r="F389" s="9"/>
      <c r="G389" s="9"/>
      <c r="H389" s="9"/>
      <c r="I389" s="9"/>
      <c r="J389" s="9"/>
      <c r="K389" s="9"/>
    </row>
    <row r="390" spans="1:11" ht="15.75">
      <c r="A390" s="9"/>
      <c r="B390" s="9"/>
      <c r="C390" s="10"/>
      <c r="D390" s="9"/>
      <c r="E390" s="10"/>
      <c r="F390" s="9"/>
      <c r="G390" s="9"/>
      <c r="H390" s="9"/>
      <c r="I390" s="9"/>
      <c r="J390" s="9"/>
      <c r="K390" s="9"/>
    </row>
    <row r="391" spans="1:11" ht="15.75">
      <c r="A391" s="9"/>
      <c r="B391" s="9"/>
      <c r="C391" s="10"/>
      <c r="D391" s="9"/>
      <c r="E391" s="10"/>
      <c r="F391" s="9"/>
      <c r="G391" s="9"/>
      <c r="H391" s="9"/>
      <c r="I391" s="9"/>
      <c r="J391" s="9"/>
      <c r="K391" s="9"/>
    </row>
    <row r="392" spans="1:11" ht="15.75">
      <c r="A392" s="9"/>
      <c r="B392" s="9"/>
      <c r="C392" s="10"/>
      <c r="D392" s="9"/>
      <c r="E392" s="10"/>
      <c r="F392" s="9"/>
      <c r="G392" s="9"/>
      <c r="H392" s="9"/>
      <c r="I392" s="9"/>
      <c r="J392" s="9"/>
      <c r="K392" s="9"/>
    </row>
    <row r="393" spans="1:11" ht="15.75">
      <c r="A393" s="9"/>
      <c r="B393" s="9"/>
      <c r="C393" s="10"/>
      <c r="D393" s="9"/>
      <c r="E393" s="10"/>
      <c r="F393" s="9"/>
      <c r="G393" s="9"/>
      <c r="H393" s="9"/>
      <c r="I393" s="9"/>
      <c r="J393" s="9"/>
      <c r="K393" s="9"/>
    </row>
    <row r="394" spans="1:11" ht="15.75">
      <c r="A394" s="9"/>
      <c r="B394" s="9"/>
      <c r="C394" s="10"/>
      <c r="D394" s="9"/>
      <c r="E394" s="10"/>
      <c r="F394" s="9"/>
      <c r="G394" s="9"/>
      <c r="H394" s="9"/>
      <c r="I394" s="9"/>
      <c r="J394" s="9"/>
      <c r="K394" s="9"/>
    </row>
    <row r="395" spans="1:11" ht="15.75">
      <c r="A395" s="9"/>
      <c r="B395" s="9"/>
      <c r="C395" s="10"/>
      <c r="D395" s="9"/>
      <c r="E395" s="10"/>
      <c r="F395" s="9"/>
      <c r="G395" s="9"/>
      <c r="H395" s="9"/>
      <c r="I395" s="9"/>
      <c r="J395" s="9"/>
      <c r="K395" s="9"/>
    </row>
    <row r="396" spans="1:11" ht="15.75">
      <c r="A396" s="9"/>
      <c r="B396" s="9"/>
      <c r="C396" s="10"/>
      <c r="D396" s="9"/>
      <c r="E396" s="10"/>
      <c r="F396" s="9"/>
      <c r="G396" s="9"/>
      <c r="H396" s="9"/>
      <c r="I396" s="9"/>
      <c r="J396" s="9"/>
      <c r="K396" s="9"/>
    </row>
    <row r="397" spans="1:11" ht="15.75">
      <c r="A397" s="9"/>
      <c r="B397" s="9"/>
      <c r="C397" s="10"/>
      <c r="D397" s="9"/>
      <c r="E397" s="10"/>
      <c r="F397" s="9"/>
      <c r="G397" s="9"/>
      <c r="H397" s="9"/>
      <c r="I397" s="9"/>
      <c r="J397" s="9"/>
      <c r="K397" s="9"/>
    </row>
    <row r="398" spans="1:11" ht="15.75">
      <c r="A398" s="9"/>
      <c r="B398" s="9"/>
      <c r="C398" s="10"/>
      <c r="D398" s="9"/>
      <c r="E398" s="10"/>
      <c r="F398" s="9"/>
      <c r="G398" s="9"/>
      <c r="H398" s="9"/>
      <c r="I398" s="9"/>
      <c r="J398" s="9"/>
      <c r="K398" s="9"/>
    </row>
    <row r="399" spans="1:11" ht="15.75">
      <c r="A399" s="9"/>
      <c r="B399" s="9"/>
      <c r="C399" s="10"/>
      <c r="D399" s="9"/>
      <c r="E399" s="10"/>
      <c r="F399" s="9"/>
      <c r="G399" s="9"/>
      <c r="H399" s="9"/>
      <c r="I399" s="9"/>
      <c r="J399" s="9"/>
      <c r="K399" s="9"/>
    </row>
    <row r="400" spans="1:11" ht="15.75">
      <c r="A400" s="9"/>
      <c r="B400" s="9"/>
      <c r="C400" s="10"/>
      <c r="D400" s="9"/>
      <c r="E400" s="10"/>
      <c r="F400" s="9"/>
      <c r="G400" s="9"/>
      <c r="H400" s="9"/>
      <c r="I400" s="9"/>
      <c r="J400" s="9"/>
      <c r="K400" s="9"/>
    </row>
    <row r="401" spans="1:11" ht="15.75">
      <c r="A401" s="9"/>
      <c r="B401" s="9"/>
      <c r="C401" s="10"/>
      <c r="D401" s="9"/>
      <c r="E401" s="10"/>
      <c r="F401" s="9"/>
      <c r="G401" s="9"/>
      <c r="H401" s="9"/>
      <c r="I401" s="9"/>
      <c r="J401" s="9"/>
      <c r="K401" s="9"/>
    </row>
    <row r="402" spans="1:11" ht="15.75">
      <c r="A402" s="9"/>
      <c r="B402" s="9"/>
      <c r="C402" s="10"/>
      <c r="D402" s="9"/>
      <c r="E402" s="10"/>
      <c r="F402" s="9"/>
      <c r="G402" s="9"/>
      <c r="H402" s="9"/>
      <c r="I402" s="9"/>
      <c r="J402" s="9"/>
      <c r="K402" s="9"/>
    </row>
    <row r="403" spans="1:11" ht="15.75">
      <c r="A403" s="9"/>
      <c r="B403" s="9"/>
      <c r="C403" s="10"/>
      <c r="D403" s="9"/>
      <c r="E403" s="10"/>
      <c r="F403" s="9"/>
      <c r="G403" s="9"/>
      <c r="H403" s="9"/>
      <c r="I403" s="9"/>
      <c r="J403" s="9"/>
      <c r="K403" s="9"/>
    </row>
    <row r="404" spans="1:11" ht="15.75">
      <c r="A404" s="9"/>
      <c r="B404" s="9"/>
      <c r="C404" s="10"/>
      <c r="D404" s="9"/>
      <c r="E404" s="10"/>
      <c r="F404" s="9"/>
      <c r="G404" s="9"/>
      <c r="H404" s="9"/>
      <c r="I404" s="9"/>
      <c r="J404" s="9"/>
      <c r="K404" s="9"/>
    </row>
    <row r="405" spans="1:11" ht="15.75">
      <c r="A405" s="9"/>
      <c r="B405" s="9"/>
      <c r="C405" s="10"/>
      <c r="D405" s="9"/>
      <c r="E405" s="10"/>
      <c r="F405" s="9"/>
      <c r="G405" s="9"/>
      <c r="H405" s="9"/>
      <c r="I405" s="9"/>
      <c r="J405" s="9"/>
      <c r="K405" s="9"/>
    </row>
    <row r="406" spans="1:11" ht="15.75">
      <c r="A406" s="9"/>
      <c r="B406" s="9"/>
      <c r="C406" s="10"/>
      <c r="D406" s="9"/>
      <c r="E406" s="10"/>
      <c r="F406" s="9"/>
      <c r="G406" s="9"/>
      <c r="H406" s="9"/>
      <c r="I406" s="9"/>
      <c r="J406" s="9"/>
      <c r="K406" s="9"/>
    </row>
    <row r="407" spans="1:11" ht="15.75">
      <c r="A407" s="9"/>
      <c r="B407" s="9"/>
      <c r="C407" s="10"/>
      <c r="D407" s="9"/>
      <c r="E407" s="10"/>
      <c r="F407" s="9"/>
      <c r="G407" s="9"/>
      <c r="H407" s="9"/>
      <c r="I407" s="9"/>
      <c r="J407" s="9"/>
      <c r="K407" s="9"/>
    </row>
    <row r="408" spans="1:11" ht="15.75">
      <c r="A408" s="9"/>
      <c r="B408" s="9"/>
      <c r="C408" s="10"/>
      <c r="D408" s="9"/>
      <c r="E408" s="10"/>
      <c r="F408" s="9"/>
      <c r="G408" s="9"/>
      <c r="H408" s="9"/>
      <c r="I408" s="9"/>
      <c r="J408" s="9"/>
      <c r="K408" s="9"/>
    </row>
    <row r="409" spans="1:11" ht="15.75">
      <c r="A409" s="9"/>
      <c r="B409" s="9"/>
      <c r="C409" s="10"/>
      <c r="D409" s="9"/>
      <c r="E409" s="10"/>
      <c r="F409" s="9"/>
      <c r="G409" s="9"/>
      <c r="H409" s="9"/>
      <c r="I409" s="9"/>
      <c r="J409" s="9"/>
      <c r="K409" s="9"/>
    </row>
    <row r="410" spans="1:11" ht="15.75">
      <c r="A410" s="9"/>
      <c r="B410" s="9"/>
      <c r="C410" s="10"/>
      <c r="D410" s="9"/>
      <c r="E410" s="10"/>
      <c r="F410" s="9"/>
      <c r="G410" s="9"/>
      <c r="H410" s="9"/>
      <c r="I410" s="9"/>
      <c r="J410" s="9"/>
      <c r="K410" s="9"/>
    </row>
    <row r="411" spans="1:11" ht="15.75">
      <c r="A411" s="9"/>
      <c r="B411" s="9"/>
      <c r="C411" s="10"/>
      <c r="D411" s="9"/>
      <c r="E411" s="10"/>
      <c r="F411" s="9"/>
      <c r="G411" s="9"/>
      <c r="H411" s="9"/>
      <c r="I411" s="9"/>
      <c r="J411" s="9"/>
      <c r="K411" s="9"/>
    </row>
    <row r="412" spans="1:11" ht="15.75">
      <c r="A412" s="9"/>
      <c r="B412" s="9"/>
      <c r="C412" s="10"/>
      <c r="D412" s="9"/>
      <c r="E412" s="10"/>
      <c r="F412" s="9"/>
      <c r="G412" s="9"/>
      <c r="H412" s="9"/>
      <c r="I412" s="9"/>
      <c r="J412" s="9"/>
      <c r="K412" s="9"/>
    </row>
    <row r="413" spans="1:11" ht="15.75">
      <c r="A413" s="9"/>
      <c r="B413" s="9"/>
      <c r="C413" s="10"/>
      <c r="D413" s="9"/>
      <c r="E413" s="10"/>
      <c r="F413" s="9"/>
      <c r="G413" s="9"/>
      <c r="H413" s="9"/>
      <c r="I413" s="9"/>
      <c r="J413" s="9"/>
      <c r="K413" s="9"/>
    </row>
    <row r="414" spans="1:11" ht="15.75">
      <c r="A414" s="9"/>
      <c r="B414" s="9"/>
      <c r="C414" s="10"/>
      <c r="D414" s="9"/>
      <c r="E414" s="10"/>
      <c r="F414" s="9"/>
      <c r="G414" s="9"/>
      <c r="H414" s="9"/>
      <c r="I414" s="9"/>
      <c r="J414" s="9"/>
      <c r="K414" s="9"/>
    </row>
    <row r="415" spans="1:11" ht="15.75">
      <c r="A415" s="9"/>
      <c r="B415" s="9"/>
      <c r="C415" s="10"/>
      <c r="D415" s="9"/>
      <c r="E415" s="10"/>
      <c r="F415" s="9"/>
      <c r="G415" s="9"/>
      <c r="H415" s="9"/>
      <c r="I415" s="9"/>
      <c r="J415" s="9"/>
      <c r="K415" s="9"/>
    </row>
    <row r="416" spans="1:11" ht="15.75">
      <c r="A416" s="9"/>
      <c r="B416" s="9"/>
      <c r="C416" s="10"/>
      <c r="D416" s="9"/>
      <c r="E416" s="10"/>
      <c r="F416" s="9"/>
      <c r="G416" s="9"/>
      <c r="H416" s="9"/>
      <c r="I416" s="9"/>
      <c r="J416" s="9"/>
      <c r="K416" s="9"/>
    </row>
    <row r="417" spans="1:11" ht="15.75">
      <c r="A417" s="9"/>
      <c r="B417" s="9"/>
      <c r="C417" s="10"/>
      <c r="D417" s="9"/>
      <c r="E417" s="10"/>
      <c r="F417" s="9"/>
      <c r="G417" s="9"/>
      <c r="H417" s="9"/>
      <c r="I417" s="9"/>
      <c r="J417" s="9"/>
      <c r="K417" s="9"/>
    </row>
    <row r="418" spans="1:11" ht="15.75">
      <c r="A418" s="9"/>
      <c r="B418" s="9"/>
      <c r="C418" s="10"/>
      <c r="D418" s="9"/>
      <c r="E418" s="10"/>
      <c r="F418" s="9"/>
      <c r="G418" s="9"/>
      <c r="H418" s="9"/>
      <c r="I418" s="9"/>
      <c r="J418" s="9"/>
      <c r="K418" s="9"/>
    </row>
    <row r="419" spans="1:11" ht="15.75">
      <c r="A419" s="9"/>
      <c r="B419" s="9"/>
      <c r="C419" s="10"/>
      <c r="D419" s="9"/>
      <c r="E419" s="10"/>
      <c r="F419" s="9"/>
      <c r="G419" s="9"/>
      <c r="H419" s="9"/>
      <c r="I419" s="9"/>
      <c r="J419" s="9"/>
      <c r="K419" s="9"/>
    </row>
    <row r="420" spans="1:11" ht="15.75">
      <c r="A420" s="9"/>
      <c r="B420" s="9"/>
      <c r="C420" s="10"/>
      <c r="D420" s="9"/>
      <c r="E420" s="10"/>
      <c r="F420" s="9"/>
      <c r="G420" s="9"/>
      <c r="H420" s="9"/>
      <c r="I420" s="9"/>
      <c r="J420" s="9"/>
      <c r="K420" s="9"/>
    </row>
    <row r="421" spans="1:11" ht="15.75">
      <c r="A421" s="9"/>
      <c r="B421" s="9"/>
      <c r="C421" s="10"/>
      <c r="D421" s="9"/>
      <c r="E421" s="10"/>
      <c r="F421" s="9"/>
      <c r="G421" s="9"/>
      <c r="H421" s="9"/>
      <c r="I421" s="9"/>
      <c r="J421" s="9"/>
      <c r="K421" s="9"/>
    </row>
    <row r="422" spans="1:11" ht="15.75">
      <c r="A422" s="9"/>
      <c r="B422" s="9"/>
      <c r="C422" s="10"/>
      <c r="D422" s="9"/>
      <c r="E422" s="10"/>
      <c r="F422" s="9"/>
      <c r="G422" s="9"/>
      <c r="H422" s="9"/>
      <c r="I422" s="9"/>
      <c r="J422" s="9"/>
      <c r="K422" s="9"/>
    </row>
    <row r="423" spans="1:11" ht="15.75">
      <c r="A423" s="9"/>
      <c r="B423" s="9"/>
      <c r="C423" s="10"/>
      <c r="D423" s="9"/>
      <c r="E423" s="10"/>
      <c r="F423" s="9"/>
      <c r="G423" s="9"/>
      <c r="H423" s="9"/>
      <c r="I423" s="9"/>
      <c r="J423" s="9"/>
      <c r="K423" s="9"/>
    </row>
    <row r="424" spans="1:11" ht="15.75">
      <c r="A424" s="9"/>
      <c r="B424" s="9"/>
      <c r="C424" s="10"/>
      <c r="D424" s="9"/>
      <c r="E424" s="10"/>
      <c r="F424" s="9"/>
      <c r="G424" s="9"/>
      <c r="H424" s="9"/>
      <c r="I424" s="9"/>
      <c r="J424" s="9"/>
      <c r="K424" s="9"/>
    </row>
    <row r="425" spans="1:11" ht="15.75">
      <c r="A425" s="9"/>
      <c r="B425" s="9"/>
      <c r="C425" s="10"/>
      <c r="D425" s="9"/>
      <c r="E425" s="10"/>
      <c r="F425" s="9"/>
      <c r="G425" s="9"/>
      <c r="H425" s="9"/>
      <c r="I425" s="9"/>
      <c r="J425" s="9"/>
      <c r="K425" s="9"/>
    </row>
    <row r="426" spans="1:11" ht="15.75">
      <c r="A426" s="9"/>
      <c r="B426" s="9"/>
      <c r="C426" s="10"/>
      <c r="D426" s="9"/>
      <c r="E426" s="10"/>
      <c r="F426" s="9"/>
      <c r="G426" s="9"/>
      <c r="H426" s="9"/>
      <c r="I426" s="9"/>
      <c r="J426" s="9"/>
      <c r="K426" s="9"/>
    </row>
    <row r="427" spans="1:11" ht="15.75">
      <c r="A427" s="9"/>
      <c r="B427" s="9"/>
      <c r="C427" s="10"/>
      <c r="D427" s="9"/>
      <c r="E427" s="10"/>
      <c r="F427" s="9"/>
      <c r="G427" s="9"/>
      <c r="H427" s="9"/>
      <c r="I427" s="9"/>
      <c r="J427" s="9"/>
      <c r="K427" s="9"/>
    </row>
    <row r="428" spans="1:11" ht="15.75">
      <c r="A428" s="9"/>
      <c r="B428" s="9"/>
      <c r="C428" s="10"/>
      <c r="D428" s="9"/>
      <c r="E428" s="10"/>
      <c r="F428" s="9"/>
      <c r="G428" s="9"/>
      <c r="H428" s="9"/>
      <c r="I428" s="9"/>
      <c r="J428" s="9"/>
      <c r="K428" s="9"/>
    </row>
    <row r="429" spans="1:11" ht="15.75">
      <c r="A429" s="9"/>
      <c r="B429" s="9"/>
      <c r="C429" s="10"/>
      <c r="D429" s="9"/>
      <c r="E429" s="10"/>
      <c r="F429" s="9"/>
      <c r="G429" s="9"/>
      <c r="H429" s="9"/>
      <c r="I429" s="9"/>
      <c r="J429" s="9"/>
      <c r="K429" s="9"/>
    </row>
    <row r="430" spans="1:11" ht="15.75">
      <c r="A430" s="9"/>
      <c r="B430" s="9"/>
      <c r="C430" s="10"/>
      <c r="D430" s="9"/>
      <c r="E430" s="10"/>
      <c r="F430" s="9"/>
      <c r="G430" s="9"/>
      <c r="H430" s="9"/>
      <c r="I430" s="9"/>
      <c r="J430" s="9"/>
      <c r="K430" s="9"/>
    </row>
    <row r="431" spans="1:11" ht="15.75">
      <c r="A431" s="9"/>
      <c r="B431" s="9"/>
      <c r="C431" s="10"/>
      <c r="D431" s="9"/>
      <c r="E431" s="10"/>
      <c r="F431" s="9"/>
      <c r="G431" s="9"/>
      <c r="H431" s="9"/>
      <c r="I431" s="9"/>
      <c r="J431" s="9"/>
      <c r="K431" s="9"/>
    </row>
    <row r="432" spans="1:11" ht="15.75">
      <c r="A432" s="9"/>
      <c r="B432" s="9"/>
      <c r="C432" s="10"/>
      <c r="D432" s="9"/>
      <c r="E432" s="10"/>
      <c r="F432" s="9"/>
      <c r="G432" s="9"/>
      <c r="H432" s="9"/>
      <c r="I432" s="9"/>
      <c r="J432" s="9"/>
      <c r="K432" s="9"/>
    </row>
    <row r="433" spans="1:11" ht="15.75">
      <c r="A433" s="9"/>
      <c r="B433" s="9"/>
      <c r="C433" s="10"/>
      <c r="D433" s="9"/>
      <c r="E433" s="10"/>
      <c r="F433" s="9"/>
      <c r="G433" s="9"/>
      <c r="H433" s="9"/>
      <c r="I433" s="9"/>
      <c r="J433" s="9"/>
      <c r="K433" s="9"/>
    </row>
    <row r="434" spans="1:11" ht="15.75">
      <c r="A434" s="9"/>
      <c r="B434" s="9"/>
      <c r="C434" s="10"/>
      <c r="D434" s="9"/>
      <c r="E434" s="10"/>
      <c r="F434" s="9"/>
      <c r="G434" s="9"/>
      <c r="H434" s="9"/>
      <c r="I434" s="9"/>
      <c r="J434" s="9"/>
      <c r="K434" s="9"/>
    </row>
    <row r="435" spans="1:11" ht="15.75">
      <c r="A435" s="9"/>
      <c r="B435" s="9"/>
      <c r="C435" s="10"/>
      <c r="D435" s="9"/>
      <c r="E435" s="10"/>
      <c r="F435" s="9"/>
      <c r="G435" s="9"/>
      <c r="H435" s="9"/>
      <c r="I435" s="9"/>
      <c r="J435" s="9"/>
      <c r="K435" s="9"/>
    </row>
    <row r="436" spans="1:11" ht="15.75">
      <c r="A436" s="9"/>
      <c r="B436" s="9"/>
      <c r="C436" s="10"/>
      <c r="D436" s="9"/>
      <c r="E436" s="10"/>
      <c r="F436" s="9"/>
      <c r="G436" s="9"/>
      <c r="H436" s="9"/>
      <c r="I436" s="9"/>
      <c r="J436" s="9"/>
      <c r="K436" s="9"/>
    </row>
    <row r="437" spans="1:11" ht="15.75">
      <c r="A437" s="9"/>
      <c r="B437" s="9"/>
      <c r="C437" s="10"/>
      <c r="D437" s="9"/>
      <c r="E437" s="10"/>
      <c r="F437" s="9"/>
      <c r="G437" s="9"/>
      <c r="H437" s="9"/>
      <c r="I437" s="9"/>
      <c r="J437" s="9"/>
      <c r="K437" s="9"/>
    </row>
    <row r="438" spans="1:11" ht="15.75">
      <c r="A438" s="9"/>
      <c r="B438" s="9"/>
      <c r="C438" s="10"/>
      <c r="D438" s="9"/>
      <c r="E438" s="10"/>
      <c r="F438" s="9"/>
      <c r="G438" s="9"/>
      <c r="H438" s="9"/>
      <c r="I438" s="9"/>
      <c r="J438" s="9"/>
      <c r="K438" s="9"/>
    </row>
    <row r="439" spans="1:11" ht="15.75">
      <c r="A439" s="9"/>
      <c r="B439" s="9"/>
      <c r="C439" s="10"/>
      <c r="D439" s="9"/>
      <c r="E439" s="10"/>
      <c r="F439" s="9"/>
      <c r="G439" s="9"/>
      <c r="H439" s="9"/>
      <c r="I439" s="9"/>
      <c r="J439" s="9"/>
      <c r="K439" s="9"/>
    </row>
    <row r="440" spans="1:11" ht="15.75">
      <c r="A440" s="9"/>
      <c r="B440" s="9"/>
      <c r="C440" s="10"/>
      <c r="D440" s="9"/>
      <c r="E440" s="10"/>
      <c r="F440" s="9"/>
      <c r="G440" s="9"/>
      <c r="H440" s="9"/>
      <c r="I440" s="9"/>
      <c r="J440" s="9"/>
      <c r="K440" s="9"/>
    </row>
    <row r="441" spans="1:11" ht="15.75">
      <c r="A441" s="9"/>
      <c r="B441" s="9"/>
      <c r="C441" s="10"/>
      <c r="D441" s="9"/>
      <c r="E441" s="10"/>
      <c r="F441" s="9"/>
      <c r="G441" s="9"/>
      <c r="H441" s="9"/>
      <c r="I441" s="9"/>
      <c r="J441" s="9"/>
      <c r="K441" s="9"/>
    </row>
    <row r="442" spans="1:11" ht="15.75">
      <c r="A442" s="9"/>
      <c r="B442" s="9"/>
      <c r="C442" s="10"/>
      <c r="D442" s="9"/>
      <c r="E442" s="10"/>
      <c r="F442" s="9"/>
      <c r="G442" s="9"/>
      <c r="H442" s="9"/>
      <c r="I442" s="9"/>
      <c r="J442" s="9"/>
      <c r="K442" s="9"/>
    </row>
    <row r="443" spans="1:11" ht="15.75">
      <c r="A443" s="9"/>
      <c r="B443" s="9"/>
      <c r="C443" s="10"/>
      <c r="D443" s="9"/>
      <c r="E443" s="10"/>
      <c r="F443" s="9"/>
      <c r="G443" s="9"/>
      <c r="H443" s="9"/>
      <c r="I443" s="9"/>
      <c r="J443" s="9"/>
      <c r="K443" s="9"/>
    </row>
    <row r="444" spans="1:11" ht="15.75">
      <c r="A444" s="9"/>
      <c r="B444" s="9"/>
      <c r="C444" s="10"/>
      <c r="D444" s="9"/>
      <c r="E444" s="10"/>
      <c r="F444" s="9"/>
      <c r="G444" s="9"/>
      <c r="H444" s="9"/>
      <c r="I444" s="9"/>
      <c r="J444" s="9"/>
      <c r="K444" s="9"/>
    </row>
    <row r="445" spans="1:11" ht="15.75">
      <c r="A445" s="9"/>
      <c r="B445" s="9"/>
      <c r="C445" s="10"/>
      <c r="D445" s="9"/>
      <c r="E445" s="10"/>
      <c r="F445" s="9"/>
      <c r="G445" s="9"/>
      <c r="H445" s="9"/>
      <c r="I445" s="9"/>
      <c r="J445" s="9"/>
      <c r="K445" s="9"/>
    </row>
    <row r="446" spans="1:11" ht="15.75">
      <c r="A446" s="9"/>
      <c r="B446" s="9"/>
      <c r="C446" s="10"/>
      <c r="D446" s="9"/>
      <c r="E446" s="10"/>
      <c r="F446" s="9"/>
      <c r="G446" s="9"/>
      <c r="H446" s="9"/>
      <c r="I446" s="9"/>
      <c r="J446" s="9"/>
      <c r="K446" s="9"/>
    </row>
    <row r="447" spans="1:11" ht="15.75">
      <c r="A447" s="9"/>
      <c r="B447" s="9"/>
      <c r="C447" s="10"/>
      <c r="D447" s="9"/>
      <c r="E447" s="10"/>
      <c r="F447" s="9"/>
      <c r="G447" s="9"/>
      <c r="H447" s="9"/>
      <c r="I447" s="9"/>
      <c r="J447" s="9"/>
      <c r="K447" s="9"/>
    </row>
    <row r="448" spans="1:11" ht="15.75">
      <c r="A448" s="9"/>
      <c r="B448" s="9"/>
      <c r="C448" s="10"/>
      <c r="D448" s="9"/>
      <c r="E448" s="10"/>
      <c r="F448" s="9"/>
      <c r="G448" s="9"/>
      <c r="H448" s="9"/>
      <c r="I448" s="9"/>
      <c r="J448" s="9"/>
      <c r="K448" s="9"/>
    </row>
    <row r="449" spans="1:11" ht="15.75">
      <c r="A449" s="9"/>
      <c r="B449" s="9"/>
      <c r="C449" s="10"/>
      <c r="D449" s="9"/>
      <c r="E449" s="10"/>
      <c r="F449" s="9"/>
      <c r="G449" s="9"/>
      <c r="H449" s="9"/>
      <c r="I449" s="9"/>
      <c r="J449" s="9"/>
      <c r="K449" s="9"/>
    </row>
    <row r="450" spans="1:11" ht="15.75">
      <c r="A450" s="9"/>
      <c r="B450" s="9"/>
      <c r="C450" s="10"/>
      <c r="D450" s="9"/>
      <c r="E450" s="10"/>
      <c r="F450" s="9"/>
      <c r="G450" s="9"/>
      <c r="H450" s="9"/>
      <c r="I450" s="9"/>
      <c r="J450" s="9"/>
      <c r="K450" s="9"/>
    </row>
    <row r="451" spans="1:11" ht="15.75">
      <c r="A451" s="9"/>
      <c r="B451" s="9"/>
      <c r="C451" s="10"/>
      <c r="D451" s="9"/>
      <c r="E451" s="10"/>
      <c r="F451" s="9"/>
      <c r="G451" s="9"/>
      <c r="H451" s="9"/>
      <c r="I451" s="9"/>
      <c r="J451" s="9"/>
      <c r="K451" s="9"/>
    </row>
    <row r="452" spans="1:11" ht="15.75">
      <c r="A452" s="9"/>
      <c r="B452" s="9"/>
      <c r="C452" s="10"/>
      <c r="D452" s="9"/>
      <c r="E452" s="10"/>
      <c r="F452" s="9"/>
      <c r="G452" s="9"/>
      <c r="H452" s="9"/>
      <c r="I452" s="9"/>
      <c r="J452" s="9"/>
      <c r="K452" s="9"/>
    </row>
    <row r="453" spans="1:11" ht="15.75">
      <c r="A453" s="9"/>
      <c r="B453" s="9"/>
      <c r="C453" s="10"/>
      <c r="D453" s="9"/>
      <c r="E453" s="10"/>
      <c r="F453" s="9"/>
      <c r="G453" s="9"/>
      <c r="H453" s="9"/>
      <c r="I453" s="9"/>
      <c r="J453" s="9"/>
      <c r="K453" s="9"/>
    </row>
    <row r="454" spans="1:11" ht="15.75">
      <c r="A454" s="9"/>
      <c r="B454" s="9"/>
      <c r="C454" s="10"/>
      <c r="D454" s="9"/>
      <c r="E454" s="10"/>
      <c r="F454" s="9"/>
      <c r="G454" s="9"/>
      <c r="H454" s="9"/>
      <c r="I454" s="9"/>
      <c r="J454" s="9"/>
      <c r="K454" s="9"/>
    </row>
    <row r="455" spans="1:5" ht="15.75">
      <c r="A455" s="9"/>
      <c r="B455" s="9"/>
      <c r="C455"/>
      <c r="E455"/>
    </row>
    <row r="456" spans="1:5" ht="15.75">
      <c r="A456" s="9"/>
      <c r="B456" s="9"/>
      <c r="C456"/>
      <c r="E456"/>
    </row>
    <row r="457" spans="1:5" ht="15.75">
      <c r="A457" s="9"/>
      <c r="B457" s="9"/>
      <c r="C457"/>
      <c r="E457"/>
    </row>
    <row r="458" spans="1:5" ht="15.75">
      <c r="A458" s="9"/>
      <c r="B458" s="9"/>
      <c r="C458"/>
      <c r="E458"/>
    </row>
    <row r="459" spans="1:5" ht="15.75">
      <c r="A459" s="9"/>
      <c r="B459" s="9"/>
      <c r="C459"/>
      <c r="E459"/>
    </row>
    <row r="460" spans="1:5" ht="15.75">
      <c r="A460" s="9"/>
      <c r="B460" s="9"/>
      <c r="C460"/>
      <c r="E460"/>
    </row>
    <row r="461" spans="1:5" ht="15.75">
      <c r="A461" s="9"/>
      <c r="B461" s="9"/>
      <c r="C461"/>
      <c r="E461"/>
    </row>
    <row r="462" spans="1:5" ht="15.75">
      <c r="A462" s="9"/>
      <c r="B462" s="9"/>
      <c r="C462"/>
      <c r="E462"/>
    </row>
    <row r="463" spans="1:5" ht="15.75">
      <c r="A463" s="9"/>
      <c r="B463" s="9"/>
      <c r="C463"/>
      <c r="E463"/>
    </row>
    <row r="464" spans="1:5" ht="15.75">
      <c r="A464" s="9"/>
      <c r="B464" s="9"/>
      <c r="C464"/>
      <c r="E464"/>
    </row>
    <row r="465" spans="1:5" ht="15.75">
      <c r="A465" s="9"/>
      <c r="B465" s="9"/>
      <c r="C465"/>
      <c r="E465"/>
    </row>
    <row r="466" spans="1:5" ht="15.75">
      <c r="A466" s="9"/>
      <c r="B466" s="9"/>
      <c r="C466"/>
      <c r="E466"/>
    </row>
    <row r="467" spans="1:5" ht="15.75">
      <c r="A467" s="9"/>
      <c r="B467" s="9"/>
      <c r="C467"/>
      <c r="E467"/>
    </row>
    <row r="468" spans="1:5" ht="15.75">
      <c r="A468" s="9"/>
      <c r="B468" s="9"/>
      <c r="C468"/>
      <c r="E468"/>
    </row>
    <row r="469" spans="1:5" ht="15.75">
      <c r="A469" s="9"/>
      <c r="B469" s="9"/>
      <c r="C469"/>
      <c r="E469"/>
    </row>
    <row r="470" spans="1:5" ht="15.75">
      <c r="A470" s="9"/>
      <c r="B470" s="9"/>
      <c r="C470"/>
      <c r="E470"/>
    </row>
    <row r="471" spans="1:5" ht="15.75">
      <c r="A471" s="9"/>
      <c r="B471" s="9"/>
      <c r="C471"/>
      <c r="E471"/>
    </row>
    <row r="472" spans="1:5" ht="15.75">
      <c r="A472" s="9"/>
      <c r="B472" s="9"/>
      <c r="C472"/>
      <c r="E472"/>
    </row>
    <row r="473" spans="1:5" ht="15.75">
      <c r="A473" s="9"/>
      <c r="B473" s="9"/>
      <c r="C473"/>
      <c r="E473"/>
    </row>
    <row r="474" spans="1:5" ht="15.75">
      <c r="A474" s="9"/>
      <c r="B474" s="9"/>
      <c r="C474"/>
      <c r="E474"/>
    </row>
    <row r="475" spans="1:5" ht="15.75">
      <c r="A475" s="9"/>
      <c r="B475" s="9"/>
      <c r="C475"/>
      <c r="E475"/>
    </row>
    <row r="476" spans="1:5" ht="15.75">
      <c r="A476" s="9"/>
      <c r="B476" s="9"/>
      <c r="C476"/>
      <c r="E476"/>
    </row>
    <row r="477" spans="1:5" ht="15.75">
      <c r="A477" s="9"/>
      <c r="B477" s="9"/>
      <c r="C477"/>
      <c r="E477"/>
    </row>
    <row r="478" spans="1:5" ht="15.75">
      <c r="A478" s="9"/>
      <c r="B478" s="9"/>
      <c r="C478"/>
      <c r="E478"/>
    </row>
    <row r="479" spans="1:5" ht="15.75">
      <c r="A479" s="9"/>
      <c r="B479" s="9"/>
      <c r="C479"/>
      <c r="E479"/>
    </row>
    <row r="480" spans="1:5" ht="15.75">
      <c r="A480" s="9"/>
      <c r="B480" s="9"/>
      <c r="C480"/>
      <c r="E480"/>
    </row>
    <row r="481" spans="1:5" ht="15.75">
      <c r="A481" s="9"/>
      <c r="B481" s="9"/>
      <c r="C481"/>
      <c r="E481"/>
    </row>
    <row r="482" spans="1:5" ht="15.75">
      <c r="A482" s="9"/>
      <c r="B482" s="9"/>
      <c r="C482"/>
      <c r="E482"/>
    </row>
    <row r="483" spans="1:5" ht="15.75">
      <c r="A483" s="9"/>
      <c r="B483" s="9"/>
      <c r="C483"/>
      <c r="E483"/>
    </row>
    <row r="484" spans="1:5" ht="15.75">
      <c r="A484" s="9"/>
      <c r="B484" s="9"/>
      <c r="C484"/>
      <c r="E484"/>
    </row>
    <row r="485" spans="1:5" ht="15.75">
      <c r="A485" s="9"/>
      <c r="B485" s="9"/>
      <c r="C485"/>
      <c r="E485"/>
    </row>
    <row r="486" spans="1:5" ht="15.75">
      <c r="A486" s="9"/>
      <c r="B486" s="9"/>
      <c r="C486"/>
      <c r="E486"/>
    </row>
    <row r="487" spans="1:5" ht="15.75">
      <c r="A487" s="9"/>
      <c r="B487" s="9"/>
      <c r="C487"/>
      <c r="E487"/>
    </row>
    <row r="488" spans="1:5" ht="15.75">
      <c r="A488" s="9"/>
      <c r="B488" s="9"/>
      <c r="C488"/>
      <c r="E488"/>
    </row>
    <row r="489" spans="1:5" ht="15.75">
      <c r="A489" s="9"/>
      <c r="B489" s="9"/>
      <c r="C489"/>
      <c r="E489"/>
    </row>
    <row r="490" spans="1:5" ht="15.75">
      <c r="A490" s="9"/>
      <c r="B490" s="9"/>
      <c r="C490"/>
      <c r="E490"/>
    </row>
    <row r="491" spans="1:5" ht="15.75">
      <c r="A491" s="9"/>
      <c r="B491" s="9"/>
      <c r="C491"/>
      <c r="E491"/>
    </row>
    <row r="492" spans="1:5" ht="15.75">
      <c r="A492" s="9"/>
      <c r="B492" s="9"/>
      <c r="C492"/>
      <c r="E492"/>
    </row>
    <row r="493" spans="1:5" ht="15.75">
      <c r="A493" s="9"/>
      <c r="B493" s="9"/>
      <c r="C493"/>
      <c r="E493"/>
    </row>
    <row r="494" spans="1:5" ht="15.75">
      <c r="A494" s="9"/>
      <c r="B494" s="9"/>
      <c r="C494"/>
      <c r="E494"/>
    </row>
    <row r="495" spans="1:5" ht="15.75">
      <c r="A495" s="9"/>
      <c r="B495" s="9"/>
      <c r="C495"/>
      <c r="E495"/>
    </row>
    <row r="496" spans="1:5" ht="15.75">
      <c r="A496" s="9"/>
      <c r="B496" s="9"/>
      <c r="C496"/>
      <c r="E496"/>
    </row>
    <row r="497" spans="1:5" ht="15.75">
      <c r="A497" s="9"/>
      <c r="B497" s="9"/>
      <c r="C497"/>
      <c r="E497"/>
    </row>
    <row r="498" spans="1:5" ht="15.75">
      <c r="A498" s="9"/>
      <c r="B498" s="9"/>
      <c r="C498"/>
      <c r="E498"/>
    </row>
    <row r="499" spans="1:5" ht="15.75">
      <c r="A499" s="9"/>
      <c r="B499" s="9"/>
      <c r="C499"/>
      <c r="E499"/>
    </row>
    <row r="500" spans="1:5" ht="15.75">
      <c r="A500" s="9"/>
      <c r="B500" s="9"/>
      <c r="C500"/>
      <c r="E500"/>
    </row>
    <row r="501" spans="1:5" ht="15.75">
      <c r="A501" s="9"/>
      <c r="B501" s="9"/>
      <c r="C501"/>
      <c r="E501"/>
    </row>
    <row r="502" spans="1:5" ht="15.75">
      <c r="A502" s="9"/>
      <c r="B502" s="9"/>
      <c r="C502"/>
      <c r="E502"/>
    </row>
    <row r="503" spans="1:5" ht="15.75">
      <c r="A503" s="9"/>
      <c r="B503" s="9"/>
      <c r="C503"/>
      <c r="E503"/>
    </row>
    <row r="504" spans="1:5" ht="15.75">
      <c r="A504" s="9"/>
      <c r="B504" s="9"/>
      <c r="C504"/>
      <c r="E504"/>
    </row>
    <row r="505" spans="1:5" ht="15.75">
      <c r="A505" s="9"/>
      <c r="B505" s="9"/>
      <c r="C505"/>
      <c r="E505"/>
    </row>
    <row r="506" spans="1:5" ht="15.75">
      <c r="A506" s="9"/>
      <c r="B506" s="9"/>
      <c r="C506"/>
      <c r="E506"/>
    </row>
    <row r="507" spans="1:5" ht="15.75">
      <c r="A507" s="9"/>
      <c r="B507" s="9"/>
      <c r="C507"/>
      <c r="E507"/>
    </row>
    <row r="508" spans="1:5" ht="15.75">
      <c r="A508" s="9"/>
      <c r="B508" s="9"/>
      <c r="C508"/>
      <c r="E508"/>
    </row>
    <row r="509" spans="1:5" ht="15.75">
      <c r="A509" s="9"/>
      <c r="B509" s="9"/>
      <c r="C509"/>
      <c r="E509"/>
    </row>
    <row r="510" spans="1:5" ht="15.75">
      <c r="A510" s="9"/>
      <c r="B510" s="9"/>
      <c r="C510"/>
      <c r="E510"/>
    </row>
    <row r="511" spans="1:5" ht="15.75">
      <c r="A511" s="9"/>
      <c r="B511" s="9"/>
      <c r="C511"/>
      <c r="E511"/>
    </row>
    <row r="512" spans="1:5" ht="15.75">
      <c r="A512" s="9"/>
      <c r="B512" s="9"/>
      <c r="C512"/>
      <c r="E512"/>
    </row>
    <row r="513" spans="1:5" ht="15.75">
      <c r="A513" s="9"/>
      <c r="B513" s="9"/>
      <c r="C513"/>
      <c r="E513"/>
    </row>
    <row r="514" spans="1:5" ht="15.75">
      <c r="A514" s="9"/>
      <c r="B514" s="9"/>
      <c r="C514"/>
      <c r="E514"/>
    </row>
    <row r="515" spans="1:5" ht="15.75">
      <c r="A515" s="9"/>
      <c r="B515" s="9"/>
      <c r="C515"/>
      <c r="E515"/>
    </row>
    <row r="516" spans="1:5" ht="15.75">
      <c r="A516" s="9"/>
      <c r="B516" s="9"/>
      <c r="C516"/>
      <c r="E516"/>
    </row>
    <row r="517" spans="1:5" ht="15.75">
      <c r="A517" s="9"/>
      <c r="B517" s="9"/>
      <c r="C517"/>
      <c r="E517"/>
    </row>
    <row r="518" spans="1:5" ht="15.75">
      <c r="A518" s="9"/>
      <c r="B518" s="9"/>
      <c r="C518"/>
      <c r="E518"/>
    </row>
    <row r="519" spans="1:5" ht="15.75">
      <c r="A519" s="9"/>
      <c r="B519" s="9"/>
      <c r="C519"/>
      <c r="E519"/>
    </row>
    <row r="520" spans="1:5" ht="15.75">
      <c r="A520" s="9"/>
      <c r="B520" s="9"/>
      <c r="C520"/>
      <c r="E520"/>
    </row>
    <row r="521" spans="1:5" ht="15.75">
      <c r="A521" s="9"/>
      <c r="B521" s="9"/>
      <c r="C521"/>
      <c r="E521"/>
    </row>
    <row r="522" spans="1:5" ht="15.75">
      <c r="A522" s="9"/>
      <c r="B522" s="9"/>
      <c r="C522"/>
      <c r="E522"/>
    </row>
    <row r="523" spans="1:5" ht="15.75">
      <c r="A523" s="9"/>
      <c r="B523" s="9"/>
      <c r="C523"/>
      <c r="E523"/>
    </row>
    <row r="524" spans="1:5" ht="15.75">
      <c r="A524" s="9"/>
      <c r="B524" s="9"/>
      <c r="C524"/>
      <c r="E524"/>
    </row>
    <row r="525" spans="1:5" ht="15.75">
      <c r="A525" s="9"/>
      <c r="B525" s="9"/>
      <c r="C525"/>
      <c r="E525"/>
    </row>
    <row r="526" spans="1:5" ht="15.75">
      <c r="A526" s="9"/>
      <c r="B526" s="9"/>
      <c r="C526"/>
      <c r="E526"/>
    </row>
    <row r="527" spans="1:5" ht="15.75">
      <c r="A527" s="9"/>
      <c r="B527" s="9"/>
      <c r="C527"/>
      <c r="E527"/>
    </row>
    <row r="528" spans="1:5" ht="15.75">
      <c r="A528" s="9"/>
      <c r="B528" s="9"/>
      <c r="C528"/>
      <c r="E528"/>
    </row>
    <row r="529" spans="1:5" ht="15.75">
      <c r="A529" s="9"/>
      <c r="B529" s="9"/>
      <c r="C529"/>
      <c r="E529"/>
    </row>
    <row r="530" spans="1:5" ht="15.75">
      <c r="A530" s="9"/>
      <c r="B530" s="9"/>
      <c r="C530"/>
      <c r="E530"/>
    </row>
    <row r="531" spans="1:5" ht="15.75">
      <c r="A531" s="9"/>
      <c r="B531" s="9"/>
      <c r="C531"/>
      <c r="E531"/>
    </row>
    <row r="532" spans="1:5" ht="15.75">
      <c r="A532" s="9"/>
      <c r="B532" s="9"/>
      <c r="C532"/>
      <c r="E532"/>
    </row>
    <row r="533" spans="1:5" ht="15.75">
      <c r="A533" s="9"/>
      <c r="B533" s="9"/>
      <c r="C533"/>
      <c r="E533"/>
    </row>
    <row r="534" spans="1:5" ht="15.75">
      <c r="A534" s="9"/>
      <c r="B534" s="9"/>
      <c r="C534"/>
      <c r="E534"/>
    </row>
    <row r="535" spans="1:5" ht="15.75">
      <c r="A535" s="9"/>
      <c r="B535" s="9"/>
      <c r="C535"/>
      <c r="E535"/>
    </row>
    <row r="536" spans="1:5" ht="15.75">
      <c r="A536" s="9"/>
      <c r="B536" s="9"/>
      <c r="C536"/>
      <c r="E536"/>
    </row>
    <row r="537" spans="1:5" ht="15.75">
      <c r="A537" s="9"/>
      <c r="B537" s="9"/>
      <c r="C537"/>
      <c r="E537"/>
    </row>
    <row r="538" spans="1:5" ht="15.75">
      <c r="A538" s="9"/>
      <c r="B538" s="9"/>
      <c r="C538"/>
      <c r="E538"/>
    </row>
    <row r="539" spans="1:5" ht="15.75">
      <c r="A539" s="9"/>
      <c r="B539" s="9"/>
      <c r="C539"/>
      <c r="E539"/>
    </row>
    <row r="540" spans="1:5" ht="15.75">
      <c r="A540" s="9"/>
      <c r="B540" s="9"/>
      <c r="C540"/>
      <c r="E540"/>
    </row>
    <row r="541" spans="1:5" ht="15.75">
      <c r="A541" s="9"/>
      <c r="B541" s="9"/>
      <c r="C541"/>
      <c r="E541"/>
    </row>
    <row r="542" spans="1:5" ht="15.75">
      <c r="A542" s="9"/>
      <c r="B542" s="9"/>
      <c r="C542"/>
      <c r="E542"/>
    </row>
    <row r="543" spans="1:5" ht="15.75">
      <c r="A543" s="9"/>
      <c r="B543" s="9"/>
      <c r="C543"/>
      <c r="E543"/>
    </row>
    <row r="544" spans="1:5" ht="15.75">
      <c r="A544" s="9"/>
      <c r="B544" s="9"/>
      <c r="C544"/>
      <c r="E544"/>
    </row>
    <row r="545" spans="1:5" ht="15.75">
      <c r="A545" s="9"/>
      <c r="B545" s="9"/>
      <c r="C545"/>
      <c r="E545"/>
    </row>
    <row r="546" spans="1:5" ht="15.75">
      <c r="A546" s="9"/>
      <c r="B546" s="9"/>
      <c r="C546"/>
      <c r="E546"/>
    </row>
    <row r="547" spans="1:5" ht="15.75">
      <c r="A547" s="9"/>
      <c r="B547" s="9"/>
      <c r="C547"/>
      <c r="E547"/>
    </row>
    <row r="548" spans="1:5" ht="15.75">
      <c r="A548" s="9"/>
      <c r="B548" s="9"/>
      <c r="C548"/>
      <c r="E548"/>
    </row>
    <row r="549" spans="1:5" ht="15.75">
      <c r="A549" s="9"/>
      <c r="B549" s="9"/>
      <c r="C549"/>
      <c r="E549"/>
    </row>
    <row r="550" spans="1:5" ht="15.75">
      <c r="A550" s="9"/>
      <c r="B550" s="9"/>
      <c r="C550"/>
      <c r="E550"/>
    </row>
    <row r="551" spans="1:5" ht="15.75">
      <c r="A551" s="9"/>
      <c r="B551" s="9"/>
      <c r="C551"/>
      <c r="E551"/>
    </row>
    <row r="552" spans="1:5" ht="15.75">
      <c r="A552" s="9"/>
      <c r="B552" s="9"/>
      <c r="C552"/>
      <c r="E552"/>
    </row>
    <row r="553" spans="1:5" ht="15.75">
      <c r="A553" s="9"/>
      <c r="B553" s="9"/>
      <c r="C553"/>
      <c r="E553"/>
    </row>
    <row r="554" spans="1:5" ht="15.75">
      <c r="A554" s="9"/>
      <c r="B554" s="9"/>
      <c r="C554"/>
      <c r="E554"/>
    </row>
    <row r="555" spans="1:5" ht="15.75">
      <c r="A555" s="9"/>
      <c r="B555" s="9"/>
      <c r="C555"/>
      <c r="E555"/>
    </row>
    <row r="556" spans="1:5" ht="15.75">
      <c r="A556" s="9"/>
      <c r="B556" s="9"/>
      <c r="C556"/>
      <c r="E556"/>
    </row>
    <row r="557" spans="1:5" ht="15.75">
      <c r="A557" s="9"/>
      <c r="B557" s="9"/>
      <c r="C557"/>
      <c r="E557"/>
    </row>
    <row r="558" spans="1:5" ht="15.75">
      <c r="A558" s="9"/>
      <c r="B558" s="9"/>
      <c r="C558"/>
      <c r="E558"/>
    </row>
    <row r="559" spans="1:5" ht="15.75">
      <c r="A559" s="9"/>
      <c r="B559" s="9"/>
      <c r="C559"/>
      <c r="E559"/>
    </row>
    <row r="560" spans="1:5" ht="15.75">
      <c r="A560" s="9"/>
      <c r="B560" s="9"/>
      <c r="C560"/>
      <c r="E560"/>
    </row>
    <row r="561" spans="1:5" ht="15.75">
      <c r="A561" s="9"/>
      <c r="B561" s="9"/>
      <c r="C561"/>
      <c r="E561"/>
    </row>
    <row r="562" spans="1:5" ht="15.75">
      <c r="A562" s="9"/>
      <c r="B562" s="9"/>
      <c r="C562"/>
      <c r="E562"/>
    </row>
    <row r="563" spans="1:5" ht="15.75">
      <c r="A563" s="9"/>
      <c r="B563" s="9"/>
      <c r="C563"/>
      <c r="E563"/>
    </row>
    <row r="564" spans="1:5" ht="15.75">
      <c r="A564" s="9"/>
      <c r="B564" s="9"/>
      <c r="C564"/>
      <c r="E564"/>
    </row>
    <row r="565" spans="1:5" ht="15.75">
      <c r="A565" s="9"/>
      <c r="B565" s="9"/>
      <c r="C565"/>
      <c r="E565"/>
    </row>
    <row r="566" spans="1:5" ht="15.75">
      <c r="A566" s="9"/>
      <c r="B566" s="9"/>
      <c r="C566"/>
      <c r="E566"/>
    </row>
    <row r="567" spans="1:5" ht="15.75">
      <c r="A567" s="9"/>
      <c r="B567" s="9"/>
      <c r="C567"/>
      <c r="E567"/>
    </row>
    <row r="568" spans="1:5" ht="15.75">
      <c r="A568" s="9"/>
      <c r="B568" s="9"/>
      <c r="C568"/>
      <c r="E568"/>
    </row>
    <row r="569" spans="1:5" ht="15.75">
      <c r="A569" s="9"/>
      <c r="B569" s="9"/>
      <c r="C569"/>
      <c r="E569"/>
    </row>
    <row r="570" spans="1:5" ht="15.75">
      <c r="A570" s="9"/>
      <c r="B570" s="9"/>
      <c r="C570"/>
      <c r="E570"/>
    </row>
    <row r="571" spans="1:5" ht="15.75">
      <c r="A571" s="9"/>
      <c r="B571" s="9"/>
      <c r="C571"/>
      <c r="E571"/>
    </row>
    <row r="572" spans="1:5" ht="15.75">
      <c r="A572" s="9"/>
      <c r="B572" s="9"/>
      <c r="C572"/>
      <c r="E572"/>
    </row>
    <row r="573" spans="1:5" ht="15.75">
      <c r="A573" s="9"/>
      <c r="B573" s="9"/>
      <c r="C573"/>
      <c r="E573"/>
    </row>
    <row r="574" spans="1:5" ht="15.75">
      <c r="A574" s="9"/>
      <c r="B574" s="9"/>
      <c r="C574"/>
      <c r="E574"/>
    </row>
    <row r="575" spans="1:5" ht="15.75">
      <c r="A575" s="9"/>
      <c r="B575" s="9"/>
      <c r="C575"/>
      <c r="E575"/>
    </row>
    <row r="576" spans="1:5" ht="15.75">
      <c r="A576" s="9"/>
      <c r="B576" s="9"/>
      <c r="C576"/>
      <c r="E576"/>
    </row>
    <row r="577" spans="1:5" ht="15.75">
      <c r="A577" s="9"/>
      <c r="B577" s="9"/>
      <c r="C577"/>
      <c r="E577"/>
    </row>
    <row r="578" spans="1:5" ht="15.75">
      <c r="A578" s="9"/>
      <c r="B578" s="9"/>
      <c r="C578"/>
      <c r="E578"/>
    </row>
    <row r="579" spans="1:5" ht="15.75">
      <c r="A579" s="9"/>
      <c r="B579" s="9"/>
      <c r="C579"/>
      <c r="E579"/>
    </row>
    <row r="580" spans="1:5" ht="15.75">
      <c r="A580" s="9"/>
      <c r="B580" s="9"/>
      <c r="C580"/>
      <c r="E580"/>
    </row>
    <row r="581" spans="1:5" ht="15.75">
      <c r="A581" s="9"/>
      <c r="B581" s="9"/>
      <c r="C581"/>
      <c r="E581"/>
    </row>
    <row r="582" spans="1:5" ht="15.75">
      <c r="A582" s="9"/>
      <c r="B582" s="9"/>
      <c r="C582"/>
      <c r="E582"/>
    </row>
    <row r="583" spans="1:5" ht="15.75">
      <c r="A583" s="9"/>
      <c r="B583" s="9"/>
      <c r="C583"/>
      <c r="E583"/>
    </row>
    <row r="584" spans="1:5" ht="15.75">
      <c r="A584" s="9"/>
      <c r="B584" s="9"/>
      <c r="C584"/>
      <c r="E584"/>
    </row>
    <row r="585" spans="1:5" ht="15.75">
      <c r="A585" s="9"/>
      <c r="B585" s="9"/>
      <c r="C585"/>
      <c r="E585"/>
    </row>
    <row r="586" spans="1:5" ht="15.75">
      <c r="A586" s="9"/>
      <c r="B586" s="9"/>
      <c r="C586"/>
      <c r="E586"/>
    </row>
    <row r="587" spans="1:5" ht="15.75">
      <c r="A587" s="9"/>
      <c r="B587" s="9"/>
      <c r="C587"/>
      <c r="E587"/>
    </row>
    <row r="588" spans="1:11" ht="15.75">
      <c r="A588" s="9"/>
      <c r="B588" s="9"/>
      <c r="C588" s="10"/>
      <c r="D588" s="9"/>
      <c r="E588" s="10"/>
      <c r="F588" s="9"/>
      <c r="G588" s="9"/>
      <c r="H588" s="9"/>
      <c r="I588" s="9"/>
      <c r="J588" s="9"/>
      <c r="K588" s="9"/>
    </row>
    <row r="589" spans="1:11" ht="15.75">
      <c r="A589" s="9"/>
      <c r="B589" s="9"/>
      <c r="C589" s="10"/>
      <c r="D589" s="9"/>
      <c r="E589" s="10"/>
      <c r="F589" s="9"/>
      <c r="G589" s="9"/>
      <c r="H589" s="9"/>
      <c r="I589" s="9"/>
      <c r="J589" s="9"/>
      <c r="K589" s="9"/>
    </row>
  </sheetData>
  <sheetProtection/>
  <printOptions/>
  <pageMargins left="0.7" right="0.7" top="0.75" bottom="0.75" header="0.3" footer="0.3"/>
  <pageSetup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SBS</cp:lastModifiedBy>
  <cp:lastPrinted>2015-10-29T03:11:59Z</cp:lastPrinted>
  <dcterms:created xsi:type="dcterms:W3CDTF">2015-10-13T06:05:41Z</dcterms:created>
  <dcterms:modified xsi:type="dcterms:W3CDTF">2015-11-18T07:01:03Z</dcterms:modified>
  <cp:category/>
  <cp:version/>
  <cp:contentType/>
  <cp:contentStatus/>
</cp:coreProperties>
</file>