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2580" activeTab="0"/>
  </bookViews>
  <sheets>
    <sheet name=" NITV_EPG_Rpt774187" sheetId="1" r:id="rId1"/>
  </sheets>
  <definedNames/>
  <calcPr fullCalcOnLoad="1"/>
</workbook>
</file>

<file path=xl/sharedStrings.xml><?xml version="1.0" encoding="utf-8"?>
<sst xmlns="http://schemas.openxmlformats.org/spreadsheetml/2006/main" count="1548" uniqueCount="391">
  <si>
    <t>Date</t>
  </si>
  <si>
    <t>Start Time</t>
  </si>
  <si>
    <t>Title</t>
  </si>
  <si>
    <t>Classification</t>
  </si>
  <si>
    <t>Consumer Advice</t>
  </si>
  <si>
    <t>Digital Epg Synpopsis</t>
  </si>
  <si>
    <t>Episode Title</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</si>
  <si>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</si>
  <si>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</si>
  <si>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</si>
  <si>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</si>
  <si>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</si>
  <si>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</si>
  <si>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</si>
  <si>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 xml:space="preserve"> </t>
  </si>
  <si>
    <t>AUSTRALIA</t>
  </si>
  <si>
    <t>55mins</t>
  </si>
  <si>
    <t>Tipi Tales</t>
  </si>
  <si>
    <t>G</t>
  </si>
  <si>
    <t>Set in the crook of a forest, Tipi Tales are adventures in story and song, where Elizabeth, Junior, Russell and Sam play and grow together.</t>
  </si>
  <si>
    <t>Double Trouble</t>
  </si>
  <si>
    <t>CANADA</t>
  </si>
  <si>
    <t>13mins</t>
  </si>
  <si>
    <t>Mocassin Games</t>
  </si>
  <si>
    <t>14mins</t>
  </si>
  <si>
    <t xml:space="preserve">Yamba's Playtime </t>
  </si>
  <si>
    <t>Come join Yamba the Honeyant and her friends for lots of fun!</t>
  </si>
  <si>
    <t>Yamba's Roadshow Singalong</t>
  </si>
  <si>
    <t>21mins</t>
  </si>
  <si>
    <t xml:space="preserve">Welcome To Wapos Bay </t>
  </si>
  <si>
    <t>The kids of Wapos Bay love adventure and their playground is a vast area that's been home to their Cree ancestors for millennia. As they explore the world around them, they learn respect &amp; cooperation</t>
  </si>
  <si>
    <t>23mins</t>
  </si>
  <si>
    <t>Bushwhacked</t>
  </si>
  <si>
    <t>Brandon challenges Kayne to catch a saltwater croc and attach a satellite tag to it to help rangers keep the local community safe.</t>
  </si>
  <si>
    <t>Saltwater Croc</t>
  </si>
  <si>
    <t>Musomagic Outback Tracks</t>
  </si>
  <si>
    <t>Showcasing songs and videos created in remote outback communities.</t>
  </si>
  <si>
    <t>Croydon</t>
  </si>
  <si>
    <t>22mins</t>
  </si>
  <si>
    <t>Guardians: Evolution</t>
  </si>
  <si>
    <t>Forty one million years in the future, the Earth is reborn and nature has been replenished after a global catastrophe. Only a few teens have survived, they act as the "Guardians"</t>
  </si>
  <si>
    <t>Awakenings</t>
  </si>
  <si>
    <t>20mins</t>
  </si>
  <si>
    <t>The Dreaming</t>
  </si>
  <si>
    <t>Animated traditional stories explained by the Elders  including the Dolphin NSW and the Wanka Manapulpa Minyma, WA.</t>
  </si>
  <si>
    <t>Mysterious Cities Of Gold</t>
  </si>
  <si>
    <t>The original 80's animation classic that follows a young orphan called Esteban as he searches the New World for both his father and the Mysterious Cities of Gold.</t>
  </si>
  <si>
    <t>FRANCE</t>
  </si>
  <si>
    <t>27mins</t>
  </si>
  <si>
    <t>Maori Tv's Native Affairs 2017</t>
  </si>
  <si>
    <t>NC</t>
  </si>
  <si>
    <t>Maori Television's flagship current affairs show, Native Affairs, mixes pre-recorded stories with live interviews and panels, where invited guests discuss the latest events.</t>
  </si>
  <si>
    <t>NEW ZEALAND</t>
  </si>
  <si>
    <t>26mins</t>
  </si>
  <si>
    <t xml:space="preserve">Small Business Secrets </t>
  </si>
  <si>
    <t>Explore how some small men's fashion retailers are staying afloat in tough and competitive conditions. Go back to school with social enterprise One Education, who are providing laptops to school kids.</t>
  </si>
  <si>
    <t>0mins</t>
  </si>
  <si>
    <t>Jazz@metropolis</t>
  </si>
  <si>
    <t>Jazz @ Metropolis takes us around the globe to see a review of an outstanding Jazz event whether it be a tour, film or exhibition.</t>
  </si>
  <si>
    <t>UNITED KINGDOM</t>
  </si>
  <si>
    <t>52mins</t>
  </si>
  <si>
    <t xml:space="preserve">Tangaroa With Pio </t>
  </si>
  <si>
    <t>Pio is back with fresh new ocean adventures in this fun and bilingual fishing programme that explores the oceans around the coastal communities of Aotearoa.</t>
  </si>
  <si>
    <t>Big Island Of Hawaii 2</t>
  </si>
  <si>
    <t>25mins</t>
  </si>
  <si>
    <t>Moloka'i / Hawaii</t>
  </si>
  <si>
    <t>Bush Bands Bash</t>
  </si>
  <si>
    <t>Bush Bands Bash is the biggest concert on the Alice Springs calendar and one of the most vibrant Indigenous events in Australia.</t>
  </si>
  <si>
    <t>57mins</t>
  </si>
  <si>
    <t>Rugby Union: Ella 7's</t>
  </si>
  <si>
    <t>Rugby action from the 2017 Ella 7's.</t>
  </si>
  <si>
    <t>Teams from traditional AFL regions put away the Sherrin and pick up the Steeden in pursuit of inter-state glory at the championships hosted by NRL South Australia.</t>
  </si>
  <si>
    <t>Northern Territory V Victoria</t>
  </si>
  <si>
    <t>54mins</t>
  </si>
  <si>
    <t>AFL Reserve sides do battle with state clubs in the North East AFL. Today's show features NT Thunder v Gold Coast Suns.</t>
  </si>
  <si>
    <t>90mins</t>
  </si>
  <si>
    <t>Te Kaea</t>
  </si>
  <si>
    <t>When it happens in the Maori world, you'll hear about it on Te Kaea first. This is Maori Television's flagship news program's week in review, featuring local, national and international stories.</t>
  </si>
  <si>
    <t>The Point Review</t>
  </si>
  <si>
    <t>Host Karla Grant takes a look back at the stories and issues that made news throughout the week.</t>
  </si>
  <si>
    <t>AUSTRIA</t>
  </si>
  <si>
    <t>The Mulka Project</t>
  </si>
  <si>
    <t>The name 'Mulka' means a sacred but public ceremony, and to hold or protect. This series shows content from The Mulka Project who sustain and protect Yolngu cultural knowledge in Northeast Arnhem Land</t>
  </si>
  <si>
    <t>Dance Free</t>
  </si>
  <si>
    <t>Struggling with an absent mother and alcoholic father, a young girl starts missing dance classes and risks losing her one true passion until she makes a choice that will change her life forever.</t>
  </si>
  <si>
    <t>8mins</t>
  </si>
  <si>
    <t>Native Planet</t>
  </si>
  <si>
    <t>Host Simon Baker takes you around the world and deep into fascinating Aboriginal communities and cultures waging a passionate defence of mother earth.</t>
  </si>
  <si>
    <t>Australia</t>
  </si>
  <si>
    <t>42mins</t>
  </si>
  <si>
    <t xml:space="preserve">Case 442 </t>
  </si>
  <si>
    <t>109mins</t>
  </si>
  <si>
    <t>Message From Mungo</t>
  </si>
  <si>
    <t>Award winning story of the interaction between scientists and the Custodians of Indigenous heritage at Lake Mungo, one of the worlds richest archaeological sites.</t>
  </si>
  <si>
    <t>70mins</t>
  </si>
  <si>
    <t xml:space="preserve">Bit Of Black Business </t>
  </si>
  <si>
    <t>M</t>
  </si>
  <si>
    <t xml:space="preserve">s </t>
  </si>
  <si>
    <t>13 short films showcasing indigenous filmmakers from around Australia..</t>
  </si>
  <si>
    <t>74mins</t>
  </si>
  <si>
    <t xml:space="preserve">Characters Of Broome </t>
  </si>
  <si>
    <t>(Part 1 of 2) Donnelly McKenzie is a quiet gentleman of Broome who had his humble beginnings working at Streeter and Male and become the town's top sorter and grader of pearls.</t>
  </si>
  <si>
    <t>Donnelly McKenzie</t>
  </si>
  <si>
    <t>53mins</t>
  </si>
  <si>
    <t>58mins</t>
  </si>
  <si>
    <t>56mins</t>
  </si>
  <si>
    <t>Brandon challenges Kayne to go out after dark and spot little penguins sneaking out of the sea to feed their babies!</t>
  </si>
  <si>
    <t>Penguins</t>
  </si>
  <si>
    <t>Too Deadly</t>
  </si>
  <si>
    <t>Move It Mob Style</t>
  </si>
  <si>
    <t xml:space="preserve">a w </t>
  </si>
  <si>
    <t>We're here to get you moving and keeping fit and healthy. So get your mum, dad, brothers, sisters, aunties and uncles wherever you are to come and Move it Mob Style!</t>
  </si>
  <si>
    <t>24mins</t>
  </si>
  <si>
    <t>Brandon challenges Kayne to a deadly mission: to find and then tag a venomous Tiger Snake.</t>
  </si>
  <si>
    <t>Tiger Snake</t>
  </si>
  <si>
    <t>Animated traditional stories explained by the Elders  including the Dolphin NSW and the Wanka Manapulpa Minyma, WA</t>
  </si>
  <si>
    <t>Journey Through Fear</t>
  </si>
  <si>
    <t>Tummy Ache</t>
  </si>
  <si>
    <t>Aussie Bush Tales Series 1 Ep 3</t>
  </si>
  <si>
    <t>Go Bungarra Go</t>
  </si>
  <si>
    <t>Tales Of Tatonka</t>
  </si>
  <si>
    <t>Meet Wanji, Nunpa, Yamni and Topa, four adventurous wolf cubs who live with their parents amidst a wolf pack in the plains and forests of North America</t>
  </si>
  <si>
    <t>Kagagi, The Raven</t>
  </si>
  <si>
    <t>Matthew is an average 16 year old, or at least he was. He has found out that he has inherited an ancient power and responsibility - and the age old evil known as the Windingo has returned.</t>
  </si>
  <si>
    <t>Into The Grid</t>
  </si>
  <si>
    <t>Real Pasifik</t>
  </si>
  <si>
    <t>A cooking series with a beautiful philosophy; exploring cooking as a product of culture and community. We look at sourcing local ingredients and harvesting the rich knowledge of indigenous communities</t>
  </si>
  <si>
    <t>Fiji</t>
  </si>
  <si>
    <t>VANUATU</t>
  </si>
  <si>
    <t xml:space="preserve">Aunty Moves In </t>
  </si>
  <si>
    <t>Real people, real problems - there are times when families need nothing short of their own fairy godmother to help them through the rocky terrain of modern life.</t>
  </si>
  <si>
    <t>Protect Me</t>
  </si>
  <si>
    <t>Surviving</t>
  </si>
  <si>
    <t>Lois Olney, now living in Fremantle, Western Australia, was born in her mother's country at Roebourne, in the Pilbara region of Western Australia. Her father was a Yamat ji man from Meekatharra.</t>
  </si>
  <si>
    <t>Lois Olney</t>
  </si>
  <si>
    <t>15mins</t>
  </si>
  <si>
    <t>In 2013 Australia's largest Aboriginal theatre company, Yirra Yaakin, celebrated its 21st birthday. At the helm of Yirra Yaakin is young artistic director, Kyle Morrison.</t>
  </si>
  <si>
    <t>Kyle Morrison</t>
  </si>
  <si>
    <t>On The Edge</t>
  </si>
  <si>
    <t xml:space="preserve">a n v </t>
  </si>
  <si>
    <t>The girls reveal their sexual abuse stories and the boys gather separately to learn how a woman should be treated.</t>
  </si>
  <si>
    <t>Sad Love</t>
  </si>
  <si>
    <t>Our Stories</t>
  </si>
  <si>
    <t>Our Stories is a vibrant series of 15 minute documentaries from remote and regional Aboriginal and Torres Strait Islander film makers.</t>
  </si>
  <si>
    <t>Nrl All Stars Youth Summit</t>
  </si>
  <si>
    <t>NITV News</t>
  </si>
  <si>
    <t>NITV presents the latest stories from a trusted lens, with a specific focus on Aboriginal and Torres Strait Islander news relevant to all Australians. For more news coverage, visit nitv.org.au/news.</t>
  </si>
  <si>
    <t>7mins</t>
  </si>
  <si>
    <t>From The Western Frontier</t>
  </si>
  <si>
    <t>Prominent Nyungar artist Sandra Hill helps her granddaughter Meeka find her cultural identity.</t>
  </si>
  <si>
    <t>Lousy Little Sixpence</t>
  </si>
  <si>
    <t xml:space="preserve">a </t>
  </si>
  <si>
    <t>In NSW in 1901, the Aborigines Protection Board planned to break up Aboriginal communities by forcibly removing their children and hiring them out as servants to white employers.</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</si>
  <si>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</si>
  <si>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</si>
  <si>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</si>
  <si>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</si>
  <si>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Bay Of Plenty</t>
  </si>
  <si>
    <t>Hunting Aotearoa</t>
  </si>
  <si>
    <t>MA</t>
  </si>
  <si>
    <t>We are back on the Chatham Islands to hunt pig and tuna. Daryl Fraser takes Howie on a pig hunt. They then challenge fisheries owner Pita Thomas to catch enough eels to weigh more than the pig.</t>
  </si>
  <si>
    <t>Rekohu 2</t>
  </si>
  <si>
    <t>City Slickers Rodeo</t>
  </si>
  <si>
    <t>City Slickers Rodeo features six urban youths who have been sent to a rodeo boot camp to learn the rough and tough sport of rodeo from some of New Zealand's best cowboys.</t>
  </si>
  <si>
    <t xml:space="preserve">Survive Aotearoa </t>
  </si>
  <si>
    <t>Barrie and Chris are parachuting when the bitterly cold southerly wind takes them off course and they land in a completely different location to what they intended.</t>
  </si>
  <si>
    <t>Surviving The Cold Tongariro</t>
  </si>
  <si>
    <t>51mins</t>
  </si>
  <si>
    <t>In this reverse episode, Kayne challenges Brandon to help save animals that live in the city or get into a spot of bother living alongside humans.</t>
  </si>
  <si>
    <t>Melbourne</t>
  </si>
  <si>
    <t>Brandon challenges Kayne to track down an elusive cassowary, one of Australia's rarest birds.</t>
  </si>
  <si>
    <t>Cassowary</t>
  </si>
  <si>
    <t>They Dance At Night</t>
  </si>
  <si>
    <t>Runner Boy</t>
  </si>
  <si>
    <t>Aussie Bush Tales Series 1 Ep 4</t>
  </si>
  <si>
    <t>The Aboriginal children come across a honey ants nest and eat the ants and the honey nectar went all over their faces. A white dingo puppy follows them to lick the nectar off their lips.</t>
  </si>
  <si>
    <t>Waa Whoo A White Dingo</t>
  </si>
  <si>
    <t>9mins</t>
  </si>
  <si>
    <t>Attack Of The Olmecs</t>
  </si>
  <si>
    <t>Baywara Manda</t>
  </si>
  <si>
    <t xml:space="preserve">Talking Language </t>
  </si>
  <si>
    <t>Talking Language with Ernie Dingo is a personal journey providing a unique understanding of how knowledge of Aboriginal languages is shaped by ancestral connections to the land, stars, animals and sea</t>
  </si>
  <si>
    <t>Pansey Cheedy</t>
  </si>
  <si>
    <t>Eerimar</t>
  </si>
  <si>
    <t>New Zealand</t>
  </si>
  <si>
    <t>Literacy</t>
  </si>
  <si>
    <t>Around The Campfire</t>
  </si>
  <si>
    <t>The artists of the Warmun Arts Centre tell the stories of their country and their families. They talk of how they learnt to paint and explain the stories and meaning of their paintings.</t>
  </si>
  <si>
    <t>Warmun Arts With The Artists</t>
  </si>
  <si>
    <t>Founded in 1980, the Central Australian Aboriginal Media Association (CAAMA) fast established itself as the preeminent platform for indigenous voices to be heard across the Red Centre.</t>
  </si>
  <si>
    <t>Caama Radio</t>
  </si>
  <si>
    <t>Project Matauranga</t>
  </si>
  <si>
    <t>Investigates Maori worldviews and methodologies within the scientific community and looks at their practical applications to find solutions by combining Maori knowledge and western science.</t>
  </si>
  <si>
    <t>Harakeke</t>
  </si>
  <si>
    <t xml:space="preserve">The Long Walk: 10 Years </t>
  </si>
  <si>
    <t>A look back at Essendon AFL great Michael Long's 2004 walk from Melbourne to Canberra seeking an audience with Prime Minister John Howard to discuss the plight of Australia's Indigenous peoples.</t>
  </si>
  <si>
    <t>Other Side Series 2, The</t>
  </si>
  <si>
    <t>Share in the journey of these Aboriginal ghost hunters as they try to understand what they encounter in the context of indigneous culture of the land.</t>
  </si>
  <si>
    <t>Tales From A Black Cat</t>
  </si>
  <si>
    <t xml:space="preserve">v </t>
  </si>
  <si>
    <t>Hailing from all corners of the globe, six of the best ghost hunters in the business have joined forces to investigate paranormal activity in Australia.</t>
  </si>
  <si>
    <t>46mins</t>
  </si>
  <si>
    <t>AFL Reserve sides do battle with state clubs in the North East AFL. Today's show features Southport Sharks v NT Thunder.</t>
  </si>
  <si>
    <t>Clouded History</t>
  </si>
  <si>
    <t>A look at the historical significance and the colonial impact on Indigenous people of tobacco as well as the many campaigns against smoking and current programs within community.</t>
  </si>
  <si>
    <t>50mins</t>
  </si>
  <si>
    <t>Brandon challenges Kayne to catch, cook and then eat an Arafura File Snake - a rare delicacy that lives in croc-infested waters in Arnhem Land!</t>
  </si>
  <si>
    <t>Arafura File Snake</t>
  </si>
  <si>
    <t>Theres No I In Hockey</t>
  </si>
  <si>
    <t>Brandon challenges Kayne to find a honey ant in the midst of the central desert - a ridiculous idea, especially when Kayne learns they live four feet underground.</t>
  </si>
  <si>
    <t>Honey Ant</t>
  </si>
  <si>
    <t>Something To Remember</t>
  </si>
  <si>
    <t>Aussie Bush Tales Series 1 Ep 5</t>
  </si>
  <si>
    <t>Ouch! My Golden Toe</t>
  </si>
  <si>
    <t>Tonga</t>
  </si>
  <si>
    <t>Teen Parents</t>
  </si>
  <si>
    <t>Our Footprint</t>
  </si>
  <si>
    <t>Pearl Duncan is an Elder on Bribie Island and a unique Aboriginal woman who has written a thesis with a difference.  She investigated the use of humour in the survival of Aboriginal people.</t>
  </si>
  <si>
    <t>Pearl Duncan</t>
  </si>
  <si>
    <t>Born and bred Cherbourg Elder, Uncle Henry Hegarty, has a rich story to tell about his life, beginning when he left home at age 17.</t>
  </si>
  <si>
    <t>Henry Hegarty</t>
  </si>
  <si>
    <t>Kiwi</t>
  </si>
  <si>
    <t>Billy Ray Wilson has grown up in the small town of Moruya on the South Coast of NSW. He knows where all the popular tourist spots are as well as all the hidden koori fishing and camping locations.</t>
  </si>
  <si>
    <t>Billy Ray Wilson</t>
  </si>
  <si>
    <t>On Country Kitchen</t>
  </si>
  <si>
    <t>Derek begins his journey with a blessing for his future travels from local indigenous Wardan women, something very important to Indigenous peoples across Australia.</t>
  </si>
  <si>
    <t>Duck, Tapenade &amp; Abalone</t>
  </si>
  <si>
    <t xml:space="preserve">Fred Maynard: Aboriginal Patriot </t>
  </si>
  <si>
    <t>A powerful and unknown history; Marcus Garvey, Jack Johnson, Mrs Mack all have part to play in this incredible story.  This documentary highlights the trailblazers for Aboriginal rights.</t>
  </si>
  <si>
    <t>mins</t>
  </si>
  <si>
    <t>Over The Black Dot 2017</t>
  </si>
  <si>
    <t>Join Djuro Sen, Owen Craigie and George Rose as they break down the big issues of the greatest game of all, Rugby League.</t>
  </si>
  <si>
    <t>We Shall Remain</t>
  </si>
  <si>
    <t xml:space="preserve">a v </t>
  </si>
  <si>
    <t>At the end of the Indian Wars, near the close of the nineteenth century, desperate times catapulted a controversial character to the leadership of an Apache band - Geronimo.</t>
  </si>
  <si>
    <t>Geronimo</t>
  </si>
  <si>
    <t>USA</t>
  </si>
  <si>
    <t>73mins</t>
  </si>
  <si>
    <t>60mins</t>
  </si>
  <si>
    <t>Brandon challenges Kayne to a hoof-thumping mission: to train as a Jackaroo and then muster about 40 head of cattle in the Megalong Valley.</t>
  </si>
  <si>
    <t>Cattle Muster</t>
  </si>
  <si>
    <t>Brandon challenges Kayne to the unthinkable- to lure in a great white shark by beatboxing!</t>
  </si>
  <si>
    <t>Great White Sharks</t>
  </si>
  <si>
    <t>Aussie Bush Tales Series 1 Ep 6</t>
  </si>
  <si>
    <t>The children walk among the termite mounds, they notice ants all over the ground, they wanted to catch an echidna for a stew. Then they heard a strange voice coming from the billabong.</t>
  </si>
  <si>
    <t>Run Echidna Run</t>
  </si>
  <si>
    <t>Revolt Of The Mayas</t>
  </si>
  <si>
    <t>Cunnamulla Dreaming</t>
  </si>
  <si>
    <t>Narrated by Ursula Yovich, this documentary has been a five year journey for these kids and follows them as they share their stories with their community.</t>
  </si>
  <si>
    <t>Flight Of The Benuix</t>
  </si>
  <si>
    <t>Pasifik On A Plate</t>
  </si>
  <si>
    <t>Smoke Free</t>
  </si>
  <si>
    <t>Desperate Measures</t>
  </si>
  <si>
    <t>Billy Thompson is now 64, he was born in 1950 in the town of Geraldton. Billy now lives in Beverley a small town 140 kms east of Perth. He volunteered for the army in 1971 at the height of Vietnam.</t>
  </si>
  <si>
    <t>Billy Thompson</t>
  </si>
  <si>
    <t>Adam tells of his parent's mixed marriage, his Father a Portugese-Indian and his Mother coming from Broome, and of life working on the family banana plantation.</t>
  </si>
  <si>
    <t>Adam Fernandez</t>
  </si>
  <si>
    <t>Two different Indigenous students have travelled far from home to gain a higher education. They are both equally passionate and know that they can make a huge impact on their communities.</t>
  </si>
  <si>
    <t>Voices Of Our Future</t>
  </si>
  <si>
    <t>12mins</t>
  </si>
  <si>
    <t>The Marngrook Footy Show</t>
  </si>
  <si>
    <t>AFL tips and tales from your favorite players - past and present. Join Grant Hansen, Gilbert McAdam and an all-star guest list for an Indigenous view of this season's AFL.</t>
  </si>
  <si>
    <t>80mins</t>
  </si>
  <si>
    <t>Vacant Possession</t>
  </si>
  <si>
    <t xml:space="preserve">a l </t>
  </si>
  <si>
    <t>After her mother's death Tessa returns to her childhood home at Kurnell and to memories of a disturbing childhood.</t>
  </si>
  <si>
    <t>95mins</t>
  </si>
  <si>
    <t>Howie meets with keen hunter and Rotorua boxing legend Mike Sykes. We join Mike and his whanau as they hunt Great Barrier Island. Mike shows off the abundance of hunting variety found on the island.</t>
  </si>
  <si>
    <t>Great Barrier Island</t>
  </si>
  <si>
    <t>Join Howie as he takes off hunting overseas to the NSW outback. Here we meet up with Hori Purukamu and whanau as they take us to the home of longtime friend Robbo.</t>
  </si>
  <si>
    <t>Murrurundi</t>
  </si>
  <si>
    <t xml:space="preserve">a l w </t>
  </si>
  <si>
    <t>We return to Murrurundi to continue the hunt with Robbo, Hori and whanau. There.s still a lot of excitement to be had in the second part of this Australian outback story.</t>
  </si>
  <si>
    <t>Murrurundi II</t>
  </si>
  <si>
    <t>Howie meets up with an old friend John Anderson at Waitomo. John has a large whanau who are all equally passionate about hunting pigs which they combine their love of horses.</t>
  </si>
  <si>
    <t>Waitomo</t>
  </si>
  <si>
    <t>Howie meets up with Macca who flies him out to meet up with the Wipaki whanau. Charlie, Damien and Koro Sandi treat Howie to a wonderland hunting block at Aorangi as they hunt for deer.</t>
  </si>
  <si>
    <t>Aorangi</t>
  </si>
  <si>
    <t>Join Howie on Great Barrier Island as he hunts with one of the locals, Jamie Sykes. Jamie takes Howie deep into the native bush in search of the Great Barrier Boar.</t>
  </si>
  <si>
    <t>Game Council</t>
  </si>
  <si>
    <t>Brothers Alex and Frank Laughlin have hunted from helicopters all their lives. They let Howie join them up and around the hills behind Opotiki shooting deer.</t>
  </si>
  <si>
    <t>Chopper First</t>
  </si>
  <si>
    <t>Howie is back in Australia where he joins Dick Maika and whanau who take Howie 13 hours from Sydney to hunt wild pigs. They are joined by aboriginal hunter Joe who makes a living out of shooting roos.</t>
  </si>
  <si>
    <t>Condobolin</t>
  </si>
  <si>
    <t>Fusion With Casey Donovan</t>
  </si>
  <si>
    <t>Hosted by Australia's most versatile Indigenous entertainer, Casey Donovan. Fusion is a program for music lovers of all ages, bringing the best of Indigenous music from around the country,</t>
  </si>
  <si>
    <t>Brandon takes Kayne to Tasmania for a ridiculously nail-biting mission, to track down and then kiss a Tasmanian Devil!</t>
  </si>
  <si>
    <t>Tassie Devil</t>
  </si>
  <si>
    <t>Brandon takes Kayne to the Great Barrier Reef to track down one of the greatest sights in the animals kingdom: baby turtles racing for the sea minutes after they are born.</t>
  </si>
  <si>
    <t>Turtles</t>
  </si>
  <si>
    <t>Aussie Bush Tales Series 1 Ep 7</t>
  </si>
  <si>
    <t>Elder Moort wanted goats milk to drink, he sent the boys into the gorges looking for a herd of goats. They brought back a billy goat. Elder Moort yelled out to the boys - 'This is not a milking goat!'</t>
  </si>
  <si>
    <t>Desert Billy Goats</t>
  </si>
  <si>
    <t>Seeds Of Hope</t>
  </si>
  <si>
    <t>Robert Oliver helps cater for a Samoan wedding feeding 300 hungry guests all in a bid to research the viability of opening Auckland's first ever Pasifika themed fine dining restaurant.</t>
  </si>
  <si>
    <t>Fiji And Volivoli</t>
  </si>
  <si>
    <t>Real people, real problems -  there are times when families need nothing short of their own fairy godmother to help them through the rocky terrain of modern life.</t>
  </si>
  <si>
    <t>Garden Party</t>
  </si>
  <si>
    <t>Unearthed</t>
  </si>
  <si>
    <t>Victorian singer-songwriters Brett Clarke, Jayden Lillyst and Brett Lee are three artists whose strong aboriginal identity is changing the cultural landscape around them.</t>
  </si>
  <si>
    <t>Three Of A Kind</t>
  </si>
  <si>
    <t>Belinda Whyte, inspired and encouraged at a young age by her father Peter Whyte who plays the guitar, banjo and also sings Belinda began singing as soon as she could talk.</t>
  </si>
  <si>
    <t>Belinda Whyte</t>
  </si>
  <si>
    <t>Underexposed</t>
  </si>
  <si>
    <t>An adrenaline packed series following a new partnership between two emerging Aboriginal extreme sports storytellers, photographer Mason Mashon and writer Tannis Baradziej.</t>
  </si>
  <si>
    <t>Best In Show</t>
  </si>
  <si>
    <t>The Apology</t>
  </si>
  <si>
    <t xml:space="preserve">Highlights and behind the scenes from inaugural "The Apology" Day held in Canberra.
</t>
  </si>
  <si>
    <t>Little J &amp; Big Cuz</t>
  </si>
  <si>
    <t>Little J gets confused hunting bush tucker when he follows his own tracks.</t>
  </si>
  <si>
    <t>Goanna Ate My Homework</t>
  </si>
  <si>
    <t>Summer Wars</t>
  </si>
  <si>
    <t>Kenji Koiso, an eleventh grade math genius, solves a complex equation and inadvertently puts a virtual world's artificial intelligence in a position to destroy the earth. (Animation) #SBS2</t>
  </si>
  <si>
    <t>JAPAN</t>
  </si>
  <si>
    <t>Music Voyager</t>
  </si>
  <si>
    <t>This music-based travel series invites viewers to discover the exciting sounds of the planet. Ethnomusicologist and record producer Jacob Edgar embarks on a quest to find the world's best songs.</t>
  </si>
  <si>
    <t>Portrait Of The Artists' City: A Music Voyager Documentary Special</t>
  </si>
  <si>
    <t>Antigua And Barbuda</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</si>
  <si>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</si>
  <si>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</si>
  <si>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</si>
  <si>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Hosted by Alec Doomadgee, Volumz brings you music and interviews highlighting the best of the Australian Indigenous music scene.</t>
  </si>
  <si>
    <t>59mins</t>
  </si>
  <si>
    <t>I Can't Hear You</t>
  </si>
  <si>
    <t>Too Much Noise</t>
  </si>
  <si>
    <t>Sharing Is Caring</t>
  </si>
  <si>
    <t>30mins</t>
  </si>
  <si>
    <t>Going For The Gold</t>
  </si>
  <si>
    <t>Mugu Kids</t>
  </si>
  <si>
    <t>Look, learn and dance with Mugu Kids host Jub and her friends. MStar sings a song with her dad about dinosaurs, the kids at Nambour Public School teach us some Gubbi Gubbi language.</t>
  </si>
  <si>
    <t>Welcome</t>
  </si>
  <si>
    <t>Waabiny Time</t>
  </si>
  <si>
    <t>Celebrate Nyoongar Culture and learn more about our country with Waabiny Time</t>
  </si>
  <si>
    <t>Bizou</t>
  </si>
  <si>
    <t>A lively, animated pre-school series that explores the wonderful world of animals through the eyes of a cheerful little Aboriginal princess named Bizou.</t>
  </si>
  <si>
    <t>Surprise</t>
  </si>
  <si>
    <t>Mine</t>
  </si>
  <si>
    <t xml:space="preserve">Noongar Dandjoo </t>
  </si>
  <si>
    <t>Kaya! Hello! Noongar Dandjoo is back. Follow our hosts Neil Coyne and Kimberley Benjamin as they share with us the Noongar culture through unique stories from within the Noongar community.</t>
  </si>
  <si>
    <t>Pio Terei takes a fresh look at Aotearoa by foot, to connect with the people and local histories. The unspoilt landscapes hark back to when Maori and Pakeha explorers first encountered this land.</t>
  </si>
  <si>
    <t>Whanganui</t>
  </si>
  <si>
    <t>Vote Yes For Aborigines</t>
  </si>
  <si>
    <t>Directed by Frances Peters-Little, Vote Yes for Aborigines is a documentary about the 1967 Referendum and the fight for Aboriginal citizenship rights.</t>
  </si>
  <si>
    <t>Beyond Sorry</t>
  </si>
  <si>
    <t xml:space="preserve">Atlanta </t>
  </si>
  <si>
    <t xml:space="preserve">l </t>
  </si>
  <si>
    <t>Outside a club, Earn, Alfred &amp; Darius are approached by Zan, a self-proclaimed social media star who recognises Paper Boi &amp; appears to be a fan. They discover he's little more than an internet troll.</t>
  </si>
  <si>
    <t xml:space="preserve">Being Mary Jane </t>
  </si>
  <si>
    <t xml:space="preserve">a s </t>
  </si>
  <si>
    <t>The story and life of a black woman, her work, her family as well as her popular talk show which she hosts.</t>
  </si>
  <si>
    <t>41mins</t>
  </si>
  <si>
    <t>The Deerskins</t>
  </si>
  <si>
    <t>Roasted by a local radio announcer, Thunder decides to get even by using the only weapons in his arsenal...His big mouth!</t>
  </si>
  <si>
    <t>Radio Head</t>
  </si>
  <si>
    <t>Love Patrol</t>
  </si>
  <si>
    <t>Accusations are flying after a box of marijuana goes missing from the evidence lock-up sending everyone into turmoil and all the while are struggles with temptation, love and betrayal in Vanuatu...</t>
  </si>
  <si>
    <t>31mins</t>
  </si>
  <si>
    <t xml:space="preserve">Nitv On The Road: Barunga Festival </t>
  </si>
  <si>
    <t>From our travelling music series, NITV showcases veterans and newcomers alike as they perform at the Barunga Festival 2015</t>
  </si>
  <si>
    <t>A Mother Earth</t>
  </si>
  <si>
    <t>The Amazons</t>
  </si>
  <si>
    <t>AFL 2017: NEAFL</t>
  </si>
  <si>
    <t>The Village Of The New Sun</t>
  </si>
  <si>
    <t>Aussie Bush Tales</t>
  </si>
  <si>
    <t>The Jade Mask</t>
  </si>
  <si>
    <t>The Third Space</t>
  </si>
  <si>
    <t>The Treasures Of Sierra Metis</t>
  </si>
  <si>
    <t>The Manuscript</t>
  </si>
  <si>
    <t>Haunting: Australia</t>
  </si>
  <si>
    <t>The Scariest Boy</t>
  </si>
  <si>
    <t xml:space="preserve">Aussie Bush Tales </t>
  </si>
  <si>
    <t>The Reunion</t>
  </si>
  <si>
    <t>The Other Side</t>
  </si>
  <si>
    <t>The Lake Of Gold</t>
  </si>
  <si>
    <t>The Feed Young And Black Special 2017</t>
  </si>
  <si>
    <t>A Time To Learn</t>
  </si>
  <si>
    <t>The Helper</t>
  </si>
  <si>
    <t>The Swamps</t>
  </si>
  <si>
    <t>The Elements</t>
  </si>
  <si>
    <t>The Whiner</t>
  </si>
  <si>
    <t>The Olmec Machine</t>
  </si>
  <si>
    <t>The Doors Of Night</t>
  </si>
  <si>
    <t>The Streisand Effect</t>
  </si>
  <si>
    <t xml:space="preserve">Rugby League 2016: Nrl State Championships </t>
  </si>
  <si>
    <t xml:space="preserve">Frank Byrne was forcibly removed from his mother Maudie at the age of 5 and has been searching and yearning for her almost all of his life. </t>
  </si>
  <si>
    <t>The Elder Moort was getting hungry for some Bungarra to eat, he sent the three Aboriginal boys to catch one. They were fooled by the old Bungarra and found a camel that was stuck in a rabbit warren.</t>
  </si>
  <si>
    <t>One fresh misty morning a young Aboriginal boy went running through the bush, he kicked his big toe on a rock hopping around on one foot he put his throbbing toe into the river.</t>
  </si>
  <si>
    <t>TBC</t>
  </si>
  <si>
    <t xml:space="preserve">Te Araroa: Tales From The Trails </t>
  </si>
  <si>
    <t>Aggie and Zita were separated for over fifty years. With Aggie as her guide, Zita, now 64, is learning everything she needs to know about being a traditional Aboriginal woman.</t>
  </si>
  <si>
    <t>Week 21: Sunday 21st May 2017 to Saturday 27th May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</si>
</sst>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u val="single"/>
      <sz val="11"/>
      <color indexed="8"/>
      <name val="Calibri"/>
      <family val="2"/>
    </font>
    <font>
      <b/>
      <u val="single"/>
      <sz val="11"/>
      <color indexed="8"/>
      <name val="Calibri"/>
      <family val="2"/>
    </font>
    <font>
      <b/>
      <u val="single"/>
      <sz val="18"/>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b/>
      <u val="single"/>
      <sz val="18"/>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wrapText="1"/>
    </xf>
    <xf numFmtId="0" fontId="38" fillId="0" borderId="0" xfId="0" applyFont="1" applyAlignment="1">
      <alignment/>
    </xf>
    <xf numFmtId="0" fontId="36" fillId="0" borderId="10" xfId="0" applyFont="1" applyBorder="1" applyAlignment="1">
      <alignment/>
    </xf>
    <xf numFmtId="0" fontId="39" fillId="0" borderId="10" xfId="0" applyFont="1" applyBorder="1" applyAlignment="1">
      <alignment/>
    </xf>
    <xf numFmtId="0" fontId="36" fillId="0" borderId="10" xfId="0" applyFont="1" applyBorder="1" applyAlignment="1">
      <alignment vertical="top" wrapText="1"/>
    </xf>
    <xf numFmtId="0" fontId="0" fillId="0" borderId="0" xfId="0" applyAlignment="1">
      <alignment vertical="top" wrapText="1"/>
    </xf>
    <xf numFmtId="0" fontId="40" fillId="0" borderId="0" xfId="0" applyFont="1" applyAlignment="1">
      <alignment/>
    </xf>
    <xf numFmtId="0" fontId="41" fillId="0" borderId="0" xfId="0" applyFont="1" applyAlignment="1">
      <alignment vertical="top" wrapText="1"/>
    </xf>
    <xf numFmtId="0" fontId="41" fillId="0" borderId="0" xfId="0" applyFont="1" applyAlignment="1">
      <alignment/>
    </xf>
    <xf numFmtId="0" fontId="0" fillId="0" borderId="0" xfId="0" applyAlignment="1">
      <alignment/>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75"/>
  <sheetViews>
    <sheetView tabSelected="1" zoomScalePageLayoutView="0" workbookViewId="0" topLeftCell="A1">
      <pane ySplit="3" topLeftCell="A4" activePane="bottomLeft" state="frozen"/>
      <selection pane="topLeft" activeCell="B1" sqref="B1"/>
      <selection pane="bottomLeft" activeCell="A1" sqref="A1"/>
    </sheetView>
  </sheetViews>
  <sheetFormatPr defaultColWidth="8.8515625" defaultRowHeight="15"/>
  <cols>
    <col min="1" max="1" width="10.421875" style="0" bestFit="1" customWidth="1"/>
    <col min="2" max="2" width="10.00390625" style="0" bestFit="1" customWidth="1"/>
    <col min="3" max="3" width="45.421875" style="0" bestFit="1" customWidth="1"/>
    <col min="4" max="4" width="53.140625" style="0" customWidth="1"/>
    <col min="5" max="5" width="12.7109375" style="0" bestFit="1" customWidth="1"/>
    <col min="6" max="6" width="16.421875" style="0" bestFit="1" customWidth="1"/>
    <col min="7" max="7" width="68.00390625" style="6" customWidth="1"/>
    <col min="8" max="8" width="17.421875" style="0" bestFit="1" customWidth="1"/>
    <col min="9" max="9" width="17.00390625" style="0" bestFit="1" customWidth="1"/>
    <col min="10" max="10" width="15.140625" style="0" bestFit="1" customWidth="1"/>
    <col min="11" max="16" width="9.140625" style="2" customWidth="1"/>
  </cols>
  <sheetData>
    <row r="1" spans="7:16" s="10" customFormat="1" ht="271.5" customHeight="1">
      <c r="G1" s="11"/>
      <c r="K1" s="2"/>
      <c r="L1" s="2"/>
      <c r="M1" s="2"/>
      <c r="N1" s="2"/>
      <c r="O1" s="2"/>
      <c r="P1" s="2"/>
    </row>
    <row r="2" spans="1:16" s="9" customFormat="1" ht="24">
      <c r="A2" s="9" t="s">
        <v>390</v>
      </c>
      <c r="G2" s="8"/>
      <c r="K2" s="7"/>
      <c r="L2" s="7"/>
      <c r="M2" s="7"/>
      <c r="N2" s="7"/>
      <c r="O2" s="7"/>
      <c r="P2" s="7"/>
    </row>
    <row r="3" spans="1:16" s="3" customFormat="1" ht="15">
      <c r="A3" s="3" t="s">
        <v>0</v>
      </c>
      <c r="B3" s="3" t="s">
        <v>1</v>
      </c>
      <c r="C3" s="3" t="s">
        <v>2</v>
      </c>
      <c r="D3" s="3" t="s">
        <v>6</v>
      </c>
      <c r="E3" s="3" t="s">
        <v>3</v>
      </c>
      <c r="F3" s="3" t="s">
        <v>4</v>
      </c>
      <c r="G3" s="5" t="s">
        <v>5</v>
      </c>
      <c r="H3" s="3" t="s">
        <v>7</v>
      </c>
      <c r="I3" s="3" t="s">
        <v>8</v>
      </c>
      <c r="J3" s="3" t="s">
        <v>9</v>
      </c>
      <c r="K3" s="4"/>
      <c r="L3" s="4"/>
      <c r="M3" s="4"/>
      <c r="N3" s="4"/>
      <c r="O3" s="4"/>
      <c r="P3" s="4"/>
    </row>
    <row r="4" spans="1:10" ht="45">
      <c r="A4" t="str">
        <f aca="true" t="shared" si="0" ref="A4:A31">"2017-05-21"</f>
        <v>2017-05-21</v>
      </c>
      <c r="B4" t="str">
        <f>"0500"</f>
        <v>0500</v>
      </c>
      <c r="C4" t="s">
        <v>10</v>
      </c>
      <c r="E4" t="s">
        <v>11</v>
      </c>
      <c r="F4" t="s">
        <v>12</v>
      </c>
      <c r="G4" s="6" t="s">
        <v>13</v>
      </c>
      <c r="H4">
        <v>2011</v>
      </c>
      <c r="I4" t="s">
        <v>15</v>
      </c>
      <c r="J4" t="s">
        <v>16</v>
      </c>
    </row>
    <row r="5" spans="1:10" ht="30">
      <c r="A5" t="str">
        <f t="shared" si="0"/>
        <v>2017-05-21</v>
      </c>
      <c r="B5" t="str">
        <f>"0600"</f>
        <v>0600</v>
      </c>
      <c r="C5" t="s">
        <v>17</v>
      </c>
      <c r="D5" t="s">
        <v>20</v>
      </c>
      <c r="E5" t="s">
        <v>18</v>
      </c>
      <c r="G5" s="6" t="s">
        <v>19</v>
      </c>
      <c r="H5">
        <v>2002</v>
      </c>
      <c r="I5" t="s">
        <v>21</v>
      </c>
      <c r="J5" t="s">
        <v>22</v>
      </c>
    </row>
    <row r="6" spans="1:10" ht="30">
      <c r="A6" t="str">
        <f t="shared" si="0"/>
        <v>2017-05-21</v>
      </c>
      <c r="B6" t="str">
        <f>"0615"</f>
        <v>0615</v>
      </c>
      <c r="C6" t="s">
        <v>17</v>
      </c>
      <c r="D6" t="s">
        <v>23</v>
      </c>
      <c r="E6" t="s">
        <v>18</v>
      </c>
      <c r="G6" s="6" t="s">
        <v>19</v>
      </c>
      <c r="H6">
        <v>2002</v>
      </c>
      <c r="I6" t="s">
        <v>21</v>
      </c>
      <c r="J6" t="s">
        <v>24</v>
      </c>
    </row>
    <row r="7" spans="1:10" ht="15">
      <c r="A7" t="str">
        <f t="shared" si="0"/>
        <v>2017-05-21</v>
      </c>
      <c r="B7" t="str">
        <f>"0630"</f>
        <v>0630</v>
      </c>
      <c r="C7" t="s">
        <v>25</v>
      </c>
      <c r="D7" t="s">
        <v>27</v>
      </c>
      <c r="E7" t="s">
        <v>18</v>
      </c>
      <c r="G7" s="6" t="s">
        <v>26</v>
      </c>
      <c r="H7">
        <v>2015</v>
      </c>
      <c r="I7" t="s">
        <v>15</v>
      </c>
      <c r="J7" t="s">
        <v>28</v>
      </c>
    </row>
    <row r="8" spans="1:10" ht="45">
      <c r="A8" t="str">
        <f t="shared" si="0"/>
        <v>2017-05-21</v>
      </c>
      <c r="B8" t="str">
        <f>"0700"</f>
        <v>0700</v>
      </c>
      <c r="C8" t="s">
        <v>29</v>
      </c>
      <c r="D8" t="s">
        <v>359</v>
      </c>
      <c r="E8" t="s">
        <v>18</v>
      </c>
      <c r="G8" s="6" t="s">
        <v>30</v>
      </c>
      <c r="H8">
        <v>2005</v>
      </c>
      <c r="I8" t="s">
        <v>21</v>
      </c>
      <c r="J8" t="s">
        <v>31</v>
      </c>
    </row>
    <row r="9" spans="1:10" ht="30">
      <c r="A9" t="str">
        <f t="shared" si="0"/>
        <v>2017-05-21</v>
      </c>
      <c r="B9" t="str">
        <f>"0730"</f>
        <v>0730</v>
      </c>
      <c r="C9" t="s">
        <v>32</v>
      </c>
      <c r="D9" t="s">
        <v>34</v>
      </c>
      <c r="E9" t="s">
        <v>18</v>
      </c>
      <c r="G9" s="6" t="s">
        <v>33</v>
      </c>
      <c r="H9">
        <v>2012</v>
      </c>
      <c r="I9" t="s">
        <v>15</v>
      </c>
      <c r="J9" t="s">
        <v>31</v>
      </c>
    </row>
    <row r="10" spans="1:10" ht="15">
      <c r="A10" t="str">
        <f t="shared" si="0"/>
        <v>2017-05-21</v>
      </c>
      <c r="B10" t="str">
        <f>"0800"</f>
        <v>0800</v>
      </c>
      <c r="C10" t="s">
        <v>35</v>
      </c>
      <c r="D10" t="s">
        <v>37</v>
      </c>
      <c r="E10" t="s">
        <v>18</v>
      </c>
      <c r="G10" s="6" t="s">
        <v>36</v>
      </c>
      <c r="H10">
        <v>2014</v>
      </c>
      <c r="I10" t="s">
        <v>15</v>
      </c>
      <c r="J10" t="s">
        <v>38</v>
      </c>
    </row>
    <row r="11" spans="1:10" ht="30">
      <c r="A11" t="str">
        <f t="shared" si="0"/>
        <v>2017-05-21</v>
      </c>
      <c r="B11" t="str">
        <f>"0830"</f>
        <v>0830</v>
      </c>
      <c r="C11" t="s">
        <v>39</v>
      </c>
      <c r="D11" t="s">
        <v>41</v>
      </c>
      <c r="E11" t="s">
        <v>18</v>
      </c>
      <c r="G11" s="6" t="s">
        <v>40</v>
      </c>
      <c r="H11">
        <v>2013</v>
      </c>
      <c r="I11" t="s">
        <v>21</v>
      </c>
      <c r="J11" t="s">
        <v>42</v>
      </c>
    </row>
    <row r="12" spans="1:10" ht="30">
      <c r="A12" t="str">
        <f t="shared" si="0"/>
        <v>2017-05-21</v>
      </c>
      <c r="B12" t="str">
        <f>"0900"</f>
        <v>0900</v>
      </c>
      <c r="C12" t="s">
        <v>43</v>
      </c>
      <c r="E12" t="s">
        <v>18</v>
      </c>
      <c r="G12" s="6" t="s">
        <v>44</v>
      </c>
      <c r="H12">
        <v>2007</v>
      </c>
      <c r="I12" t="s">
        <v>15</v>
      </c>
      <c r="J12" t="s">
        <v>31</v>
      </c>
    </row>
    <row r="13" spans="1:10" ht="30">
      <c r="A13" t="str">
        <f t="shared" si="0"/>
        <v>2017-05-21</v>
      </c>
      <c r="B13" t="str">
        <f>"0930"</f>
        <v>0930</v>
      </c>
      <c r="C13" t="s">
        <v>45</v>
      </c>
      <c r="D13" t="s">
        <v>360</v>
      </c>
      <c r="E13" t="s">
        <v>11</v>
      </c>
      <c r="G13" s="6" t="s">
        <v>46</v>
      </c>
      <c r="H13">
        <v>1982</v>
      </c>
      <c r="I13" t="s">
        <v>47</v>
      </c>
      <c r="J13" t="s">
        <v>48</v>
      </c>
    </row>
    <row r="14" spans="1:10" ht="30">
      <c r="A14" t="str">
        <f t="shared" si="0"/>
        <v>2017-05-21</v>
      </c>
      <c r="B14" t="str">
        <f>"1000"</f>
        <v>1000</v>
      </c>
      <c r="C14" t="s">
        <v>49</v>
      </c>
      <c r="E14" t="s">
        <v>50</v>
      </c>
      <c r="G14" s="6" t="s">
        <v>51</v>
      </c>
      <c r="H14">
        <v>2017</v>
      </c>
      <c r="I14" t="s">
        <v>52</v>
      </c>
      <c r="J14" t="s">
        <v>53</v>
      </c>
    </row>
    <row r="15" spans="1:10" ht="45">
      <c r="A15" t="str">
        <f t="shared" si="0"/>
        <v>2017-05-21</v>
      </c>
      <c r="B15" t="str">
        <f>"1030"</f>
        <v>1030</v>
      </c>
      <c r="C15" t="s">
        <v>54</v>
      </c>
      <c r="E15" t="s">
        <v>50</v>
      </c>
      <c r="G15" s="6" t="s">
        <v>55</v>
      </c>
      <c r="H15">
        <v>0</v>
      </c>
      <c r="I15" t="s">
        <v>15</v>
      </c>
      <c r="J15" t="s">
        <v>56</v>
      </c>
    </row>
    <row r="16" spans="1:10" ht="30">
      <c r="A16" t="str">
        <f t="shared" si="0"/>
        <v>2017-05-21</v>
      </c>
      <c r="B16" t="str">
        <f>"1100"</f>
        <v>1100</v>
      </c>
      <c r="C16" t="s">
        <v>57</v>
      </c>
      <c r="E16" t="s">
        <v>18</v>
      </c>
      <c r="G16" s="6" t="s">
        <v>58</v>
      </c>
      <c r="H16">
        <v>2016</v>
      </c>
      <c r="I16" t="s">
        <v>59</v>
      </c>
      <c r="J16" t="s">
        <v>60</v>
      </c>
    </row>
    <row r="17" spans="1:10" ht="30">
      <c r="A17" t="str">
        <f t="shared" si="0"/>
        <v>2017-05-21</v>
      </c>
      <c r="B17" t="str">
        <f>"1200"</f>
        <v>1200</v>
      </c>
      <c r="C17" t="s">
        <v>61</v>
      </c>
      <c r="D17" t="s">
        <v>63</v>
      </c>
      <c r="E17" t="s">
        <v>18</v>
      </c>
      <c r="G17" s="6" t="s">
        <v>62</v>
      </c>
      <c r="H17">
        <v>0</v>
      </c>
      <c r="I17" t="s">
        <v>52</v>
      </c>
      <c r="J17" t="s">
        <v>64</v>
      </c>
    </row>
    <row r="18" spans="1:10" ht="30">
      <c r="A18" t="str">
        <f t="shared" si="0"/>
        <v>2017-05-21</v>
      </c>
      <c r="B18" t="str">
        <f>"1230"</f>
        <v>1230</v>
      </c>
      <c r="C18" t="s">
        <v>61</v>
      </c>
      <c r="D18" t="s">
        <v>65</v>
      </c>
      <c r="E18" t="s">
        <v>18</v>
      </c>
      <c r="G18" s="6" t="s">
        <v>62</v>
      </c>
      <c r="H18">
        <v>0</v>
      </c>
      <c r="I18" t="s">
        <v>52</v>
      </c>
      <c r="J18" t="s">
        <v>53</v>
      </c>
    </row>
    <row r="19" spans="1:10" ht="30">
      <c r="A19" t="str">
        <f t="shared" si="0"/>
        <v>2017-05-21</v>
      </c>
      <c r="B19" t="str">
        <f>"1300"</f>
        <v>1300</v>
      </c>
      <c r="C19" t="s">
        <v>66</v>
      </c>
      <c r="E19" t="s">
        <v>18</v>
      </c>
      <c r="G19" s="6" t="s">
        <v>67</v>
      </c>
      <c r="H19">
        <v>2011</v>
      </c>
      <c r="I19" t="s">
        <v>15</v>
      </c>
      <c r="J19" t="s">
        <v>68</v>
      </c>
    </row>
    <row r="20" spans="1:10" ht="15">
      <c r="A20" t="str">
        <f t="shared" si="0"/>
        <v>2017-05-21</v>
      </c>
      <c r="B20" t="str">
        <f>"1400"</f>
        <v>1400</v>
      </c>
      <c r="C20" t="s">
        <v>69</v>
      </c>
      <c r="G20" s="6" t="s">
        <v>70</v>
      </c>
      <c r="H20">
        <v>2017</v>
      </c>
      <c r="I20" t="s">
        <v>15</v>
      </c>
      <c r="J20" t="s">
        <v>53</v>
      </c>
    </row>
    <row r="21" spans="1:10" ht="30">
      <c r="A21" t="str">
        <f t="shared" si="0"/>
        <v>2017-05-21</v>
      </c>
      <c r="B21" t="str">
        <f>"1430"</f>
        <v>1430</v>
      </c>
      <c r="C21" t="s">
        <v>383</v>
      </c>
      <c r="D21" t="s">
        <v>72</v>
      </c>
      <c r="G21" s="6" t="s">
        <v>71</v>
      </c>
      <c r="H21">
        <v>0</v>
      </c>
      <c r="I21" t="s">
        <v>15</v>
      </c>
      <c r="J21" t="s">
        <v>73</v>
      </c>
    </row>
    <row r="22" spans="1:10" ht="30">
      <c r="A22" t="str">
        <f t="shared" si="0"/>
        <v>2017-05-21</v>
      </c>
      <c r="B22" t="str">
        <f>"1530"</f>
        <v>1530</v>
      </c>
      <c r="C22" t="s">
        <v>361</v>
      </c>
      <c r="E22" t="s">
        <v>50</v>
      </c>
      <c r="G22" s="6" t="s">
        <v>74</v>
      </c>
      <c r="H22">
        <v>2017</v>
      </c>
      <c r="I22" t="s">
        <v>15</v>
      </c>
      <c r="J22" t="s">
        <v>75</v>
      </c>
    </row>
    <row r="23" spans="1:10" ht="45">
      <c r="A23" t="str">
        <f t="shared" si="0"/>
        <v>2017-05-21</v>
      </c>
      <c r="B23" t="str">
        <f>"1700"</f>
        <v>1700</v>
      </c>
      <c r="C23" t="s">
        <v>76</v>
      </c>
      <c r="E23" t="s">
        <v>50</v>
      </c>
      <c r="G23" s="6" t="s">
        <v>77</v>
      </c>
      <c r="H23">
        <v>2017</v>
      </c>
      <c r="I23" t="s">
        <v>52</v>
      </c>
      <c r="J23" t="s">
        <v>64</v>
      </c>
    </row>
    <row r="24" spans="1:10" ht="30">
      <c r="A24" t="str">
        <f t="shared" si="0"/>
        <v>2017-05-21</v>
      </c>
      <c r="B24" t="str">
        <f>"1730"</f>
        <v>1730</v>
      </c>
      <c r="C24" t="s">
        <v>78</v>
      </c>
      <c r="E24" t="s">
        <v>50</v>
      </c>
      <c r="G24" s="6" t="s">
        <v>79</v>
      </c>
      <c r="H24">
        <v>2017</v>
      </c>
      <c r="I24" t="s">
        <v>80</v>
      </c>
      <c r="J24" t="s">
        <v>64</v>
      </c>
    </row>
    <row r="25" spans="1:10" ht="45">
      <c r="A25" t="str">
        <f t="shared" si="0"/>
        <v>2017-05-21</v>
      </c>
      <c r="B25" t="str">
        <f>"1800"</f>
        <v>1800</v>
      </c>
      <c r="C25" t="s">
        <v>81</v>
      </c>
      <c r="E25" t="s">
        <v>11</v>
      </c>
      <c r="G25" s="6" t="s">
        <v>82</v>
      </c>
      <c r="H25">
        <v>0</v>
      </c>
      <c r="I25" t="s">
        <v>15</v>
      </c>
      <c r="J25" t="s">
        <v>64</v>
      </c>
    </row>
    <row r="26" spans="1:10" ht="45">
      <c r="A26" t="str">
        <f t="shared" si="0"/>
        <v>2017-05-21</v>
      </c>
      <c r="B26" t="str">
        <f>"1830"</f>
        <v>1830</v>
      </c>
      <c r="C26" t="s">
        <v>83</v>
      </c>
      <c r="E26" t="s">
        <v>11</v>
      </c>
      <c r="G26" s="6" t="s">
        <v>84</v>
      </c>
      <c r="H26">
        <v>2013</v>
      </c>
      <c r="I26" t="s">
        <v>15</v>
      </c>
      <c r="J26" t="s">
        <v>85</v>
      </c>
    </row>
    <row r="27" spans="1:10" ht="30">
      <c r="A27" t="str">
        <f t="shared" si="0"/>
        <v>2017-05-21</v>
      </c>
      <c r="B27" t="str">
        <f>"1840"</f>
        <v>1840</v>
      </c>
      <c r="C27" t="s">
        <v>86</v>
      </c>
      <c r="D27" t="s">
        <v>88</v>
      </c>
      <c r="E27" t="s">
        <v>11</v>
      </c>
      <c r="G27" s="6" t="s">
        <v>87</v>
      </c>
      <c r="H27">
        <v>0</v>
      </c>
      <c r="I27" t="s">
        <v>21</v>
      </c>
      <c r="J27" t="s">
        <v>89</v>
      </c>
    </row>
    <row r="28" spans="1:10" ht="30">
      <c r="A28" t="str">
        <f t="shared" si="0"/>
        <v>2017-05-21</v>
      </c>
      <c r="B28" t="str">
        <f>"1930"</f>
        <v>1930</v>
      </c>
      <c r="C28" t="s">
        <v>90</v>
      </c>
      <c r="G28" s="6" t="s">
        <v>384</v>
      </c>
      <c r="H28">
        <v>2005</v>
      </c>
      <c r="I28" t="s">
        <v>15</v>
      </c>
      <c r="J28" t="s">
        <v>91</v>
      </c>
    </row>
    <row r="29" spans="1:10" ht="30">
      <c r="A29" t="str">
        <f t="shared" si="0"/>
        <v>2017-05-21</v>
      </c>
      <c r="B29" t="str">
        <f>"2030"</f>
        <v>2030</v>
      </c>
      <c r="C29" t="s">
        <v>92</v>
      </c>
      <c r="E29" t="s">
        <v>11</v>
      </c>
      <c r="G29" s="6" t="s">
        <v>93</v>
      </c>
      <c r="H29">
        <v>2014</v>
      </c>
      <c r="I29" t="s">
        <v>15</v>
      </c>
      <c r="J29" t="s">
        <v>94</v>
      </c>
    </row>
    <row r="30" spans="1:10" ht="15">
      <c r="A30" t="str">
        <f t="shared" si="0"/>
        <v>2017-05-21</v>
      </c>
      <c r="B30" t="str">
        <f>"2200"</f>
        <v>2200</v>
      </c>
      <c r="C30" t="s">
        <v>95</v>
      </c>
      <c r="D30" t="s">
        <v>14</v>
      </c>
      <c r="E30" t="s">
        <v>96</v>
      </c>
      <c r="F30" t="s">
        <v>97</v>
      </c>
      <c r="G30" s="6" t="s">
        <v>98</v>
      </c>
      <c r="H30">
        <v>2007</v>
      </c>
      <c r="I30" t="s">
        <v>15</v>
      </c>
      <c r="J30" t="s">
        <v>99</v>
      </c>
    </row>
    <row r="31" spans="1:10" ht="45">
      <c r="A31" t="str">
        <f t="shared" si="0"/>
        <v>2017-05-21</v>
      </c>
      <c r="B31" t="str">
        <f>"2330"</f>
        <v>2330</v>
      </c>
      <c r="C31" t="s">
        <v>100</v>
      </c>
      <c r="D31" t="s">
        <v>102</v>
      </c>
      <c r="E31" t="s">
        <v>18</v>
      </c>
      <c r="G31" s="6" t="s">
        <v>101</v>
      </c>
      <c r="H31">
        <v>2013</v>
      </c>
      <c r="I31" t="s">
        <v>15</v>
      </c>
      <c r="J31" t="s">
        <v>64</v>
      </c>
    </row>
    <row r="32" spans="1:10" ht="45">
      <c r="A32" t="str">
        <f aca="true" t="shared" si="1" ref="A32:A70">"2017-05-22"</f>
        <v>2017-05-22</v>
      </c>
      <c r="B32" t="str">
        <f>"0000"</f>
        <v>0000</v>
      </c>
      <c r="C32" t="s">
        <v>10</v>
      </c>
      <c r="E32" t="s">
        <v>11</v>
      </c>
      <c r="F32" t="s">
        <v>12</v>
      </c>
      <c r="G32" s="6" t="s">
        <v>13</v>
      </c>
      <c r="H32">
        <v>2011</v>
      </c>
      <c r="I32" t="s">
        <v>15</v>
      </c>
      <c r="J32" t="s">
        <v>68</v>
      </c>
    </row>
    <row r="33" spans="1:10" ht="45">
      <c r="A33" t="str">
        <f t="shared" si="1"/>
        <v>2017-05-22</v>
      </c>
      <c r="B33" t="str">
        <f>"0100"</f>
        <v>0100</v>
      </c>
      <c r="C33" t="s">
        <v>10</v>
      </c>
      <c r="E33" t="s">
        <v>11</v>
      </c>
      <c r="F33" t="s">
        <v>12</v>
      </c>
      <c r="G33" s="6" t="s">
        <v>13</v>
      </c>
      <c r="H33">
        <v>2011</v>
      </c>
      <c r="I33" t="s">
        <v>15</v>
      </c>
      <c r="J33" t="s">
        <v>73</v>
      </c>
    </row>
    <row r="34" spans="1:10" ht="45">
      <c r="A34" t="str">
        <f t="shared" si="1"/>
        <v>2017-05-22</v>
      </c>
      <c r="B34" t="str">
        <f>"0200"</f>
        <v>0200</v>
      </c>
      <c r="C34" t="s">
        <v>10</v>
      </c>
      <c r="E34" t="s">
        <v>11</v>
      </c>
      <c r="F34" t="s">
        <v>12</v>
      </c>
      <c r="G34" s="6" t="s">
        <v>13</v>
      </c>
      <c r="H34">
        <v>2011</v>
      </c>
      <c r="I34" t="s">
        <v>15</v>
      </c>
      <c r="J34" t="s">
        <v>16</v>
      </c>
    </row>
    <row r="35" spans="1:10" ht="45">
      <c r="A35" t="str">
        <f t="shared" si="1"/>
        <v>2017-05-22</v>
      </c>
      <c r="B35" t="str">
        <f>"0300"</f>
        <v>0300</v>
      </c>
      <c r="C35" t="s">
        <v>10</v>
      </c>
      <c r="E35" t="s">
        <v>11</v>
      </c>
      <c r="F35" t="s">
        <v>12</v>
      </c>
      <c r="G35" s="6" t="s">
        <v>13</v>
      </c>
      <c r="H35">
        <v>2011</v>
      </c>
      <c r="I35" t="s">
        <v>15</v>
      </c>
      <c r="J35" t="s">
        <v>103</v>
      </c>
    </row>
    <row r="36" spans="1:10" ht="45">
      <c r="A36" t="str">
        <f t="shared" si="1"/>
        <v>2017-05-22</v>
      </c>
      <c r="B36" t="str">
        <f>"0400"</f>
        <v>0400</v>
      </c>
      <c r="C36" t="s">
        <v>10</v>
      </c>
      <c r="E36" t="s">
        <v>11</v>
      </c>
      <c r="F36" t="s">
        <v>12</v>
      </c>
      <c r="G36" s="6" t="s">
        <v>13</v>
      </c>
      <c r="H36">
        <v>2011</v>
      </c>
      <c r="I36" t="s">
        <v>15</v>
      </c>
      <c r="J36" t="s">
        <v>104</v>
      </c>
    </row>
    <row r="37" spans="1:10" ht="45">
      <c r="A37" t="str">
        <f t="shared" si="1"/>
        <v>2017-05-22</v>
      </c>
      <c r="B37" t="str">
        <f>"0500"</f>
        <v>0500</v>
      </c>
      <c r="C37" t="s">
        <v>10</v>
      </c>
      <c r="E37" t="s">
        <v>11</v>
      </c>
      <c r="F37" t="s">
        <v>12</v>
      </c>
      <c r="G37" s="6" t="s">
        <v>13</v>
      </c>
      <c r="H37">
        <v>2011</v>
      </c>
      <c r="I37" t="s">
        <v>15</v>
      </c>
      <c r="J37" t="s">
        <v>105</v>
      </c>
    </row>
    <row r="38" spans="1:10" ht="30">
      <c r="A38" t="str">
        <f t="shared" si="1"/>
        <v>2017-05-22</v>
      </c>
      <c r="B38" t="str">
        <f>"0600"</f>
        <v>0600</v>
      </c>
      <c r="C38" t="s">
        <v>32</v>
      </c>
      <c r="D38" t="s">
        <v>107</v>
      </c>
      <c r="E38" t="s">
        <v>18</v>
      </c>
      <c r="G38" s="6" t="s">
        <v>106</v>
      </c>
      <c r="H38">
        <v>2012</v>
      </c>
      <c r="I38" t="s">
        <v>15</v>
      </c>
      <c r="J38" t="s">
        <v>31</v>
      </c>
    </row>
    <row r="39" spans="1:10" ht="45">
      <c r="A39" t="str">
        <f t="shared" si="1"/>
        <v>2017-05-22</v>
      </c>
      <c r="B39" t="str">
        <f>"0630"</f>
        <v>0630</v>
      </c>
      <c r="C39" t="s">
        <v>29</v>
      </c>
      <c r="D39" t="s">
        <v>108</v>
      </c>
      <c r="E39" t="s">
        <v>18</v>
      </c>
      <c r="G39" s="6" t="s">
        <v>30</v>
      </c>
      <c r="H39">
        <v>2005</v>
      </c>
      <c r="I39" t="s">
        <v>21</v>
      </c>
      <c r="J39" t="s">
        <v>38</v>
      </c>
    </row>
    <row r="40" spans="1:10" ht="30">
      <c r="A40" t="str">
        <f t="shared" si="1"/>
        <v>2017-05-22</v>
      </c>
      <c r="B40" t="str">
        <f>"0700"</f>
        <v>0700</v>
      </c>
      <c r="C40" t="s">
        <v>109</v>
      </c>
      <c r="E40" t="s">
        <v>11</v>
      </c>
      <c r="F40" t="s">
        <v>110</v>
      </c>
      <c r="G40" s="6" t="s">
        <v>111</v>
      </c>
      <c r="H40">
        <v>2014</v>
      </c>
      <c r="I40" t="s">
        <v>15</v>
      </c>
      <c r="J40" t="s">
        <v>112</v>
      </c>
    </row>
    <row r="41" spans="1:10" ht="30">
      <c r="A41" t="str">
        <f t="shared" si="1"/>
        <v>2017-05-22</v>
      </c>
      <c r="B41" t="str">
        <f>"0730"</f>
        <v>0730</v>
      </c>
      <c r="C41" t="s">
        <v>32</v>
      </c>
      <c r="D41" t="s">
        <v>114</v>
      </c>
      <c r="E41" t="s">
        <v>18</v>
      </c>
      <c r="G41" s="6" t="s">
        <v>113</v>
      </c>
      <c r="H41">
        <v>2012</v>
      </c>
      <c r="I41" t="s">
        <v>15</v>
      </c>
      <c r="J41" t="s">
        <v>112</v>
      </c>
    </row>
    <row r="42" spans="1:10" ht="30">
      <c r="A42" t="str">
        <f t="shared" si="1"/>
        <v>2017-05-22</v>
      </c>
      <c r="B42" t="str">
        <f>"0800"</f>
        <v>0800</v>
      </c>
      <c r="C42" t="s">
        <v>43</v>
      </c>
      <c r="E42" t="s">
        <v>18</v>
      </c>
      <c r="G42" s="6" t="s">
        <v>115</v>
      </c>
      <c r="H42">
        <v>2007</v>
      </c>
      <c r="I42" t="s">
        <v>15</v>
      </c>
      <c r="J42" t="s">
        <v>28</v>
      </c>
    </row>
    <row r="43" spans="1:10" ht="45">
      <c r="A43" t="str">
        <f t="shared" si="1"/>
        <v>2017-05-22</v>
      </c>
      <c r="B43" t="str">
        <f>"0830"</f>
        <v>0830</v>
      </c>
      <c r="C43" t="s">
        <v>29</v>
      </c>
      <c r="D43" t="s">
        <v>116</v>
      </c>
      <c r="E43" t="s">
        <v>18</v>
      </c>
      <c r="G43" s="6" t="s">
        <v>30</v>
      </c>
      <c r="H43">
        <v>2005</v>
      </c>
      <c r="I43" t="s">
        <v>21</v>
      </c>
      <c r="J43" t="s">
        <v>31</v>
      </c>
    </row>
    <row r="44" spans="1:10" ht="30">
      <c r="A44" t="str">
        <f t="shared" si="1"/>
        <v>2017-05-22</v>
      </c>
      <c r="B44" t="str">
        <f>"0900"</f>
        <v>0900</v>
      </c>
      <c r="C44" t="s">
        <v>17</v>
      </c>
      <c r="D44" t="s">
        <v>117</v>
      </c>
      <c r="E44" t="s">
        <v>18</v>
      </c>
      <c r="G44" s="6" t="s">
        <v>19</v>
      </c>
      <c r="H44">
        <v>2002</v>
      </c>
      <c r="I44" t="s">
        <v>21</v>
      </c>
      <c r="J44" t="s">
        <v>22</v>
      </c>
    </row>
    <row r="45" spans="1:10" ht="45">
      <c r="A45" t="str">
        <f t="shared" si="1"/>
        <v>2017-05-22</v>
      </c>
      <c r="B45" t="str">
        <f>"0915"</f>
        <v>0915</v>
      </c>
      <c r="C45" t="s">
        <v>118</v>
      </c>
      <c r="D45" t="s">
        <v>119</v>
      </c>
      <c r="G45" s="6" t="s">
        <v>385</v>
      </c>
      <c r="H45">
        <v>2016</v>
      </c>
      <c r="I45" t="s">
        <v>15</v>
      </c>
      <c r="J45" t="s">
        <v>85</v>
      </c>
    </row>
    <row r="46" spans="1:10" ht="30">
      <c r="A46" t="str">
        <f t="shared" si="1"/>
        <v>2017-05-22</v>
      </c>
      <c r="B46" t="str">
        <f>"0930"</f>
        <v>0930</v>
      </c>
      <c r="C46" t="s">
        <v>45</v>
      </c>
      <c r="D46" t="s">
        <v>362</v>
      </c>
      <c r="E46" t="s">
        <v>11</v>
      </c>
      <c r="G46" s="6" t="s">
        <v>46</v>
      </c>
      <c r="H46">
        <v>1982</v>
      </c>
      <c r="I46" t="s">
        <v>47</v>
      </c>
      <c r="J46" t="s">
        <v>48</v>
      </c>
    </row>
    <row r="47" spans="1:10" ht="45">
      <c r="A47" t="str">
        <f t="shared" si="1"/>
        <v>2017-05-22</v>
      </c>
      <c r="B47" t="str">
        <f>"1000"</f>
        <v>1000</v>
      </c>
      <c r="C47" t="s">
        <v>76</v>
      </c>
      <c r="E47" t="s">
        <v>50</v>
      </c>
      <c r="G47" s="6" t="s">
        <v>77</v>
      </c>
      <c r="H47">
        <v>2017</v>
      </c>
      <c r="I47" t="s">
        <v>52</v>
      </c>
      <c r="J47" t="s">
        <v>64</v>
      </c>
    </row>
    <row r="48" spans="1:10" ht="30">
      <c r="A48" t="str">
        <f t="shared" si="1"/>
        <v>2017-05-22</v>
      </c>
      <c r="B48" t="str">
        <f>"1030"</f>
        <v>1030</v>
      </c>
      <c r="C48" t="s">
        <v>90</v>
      </c>
      <c r="G48" s="6" t="s">
        <v>384</v>
      </c>
      <c r="H48">
        <v>2005</v>
      </c>
      <c r="I48" t="s">
        <v>15</v>
      </c>
      <c r="J48" t="s">
        <v>91</v>
      </c>
    </row>
    <row r="49" spans="1:10" ht="30">
      <c r="A49" t="str">
        <f t="shared" si="1"/>
        <v>2017-05-22</v>
      </c>
      <c r="B49" t="str">
        <f>"1130"</f>
        <v>1130</v>
      </c>
      <c r="C49" t="s">
        <v>92</v>
      </c>
      <c r="E49" t="s">
        <v>11</v>
      </c>
      <c r="G49" s="6" t="s">
        <v>93</v>
      </c>
      <c r="H49">
        <v>2014</v>
      </c>
      <c r="I49" t="s">
        <v>15</v>
      </c>
      <c r="J49" t="s">
        <v>94</v>
      </c>
    </row>
    <row r="50" spans="1:10" ht="15">
      <c r="A50" t="str">
        <f t="shared" si="1"/>
        <v>2017-05-22</v>
      </c>
      <c r="B50" t="str">
        <f>"1300"</f>
        <v>1300</v>
      </c>
      <c r="C50" t="s">
        <v>95</v>
      </c>
      <c r="D50" t="s">
        <v>14</v>
      </c>
      <c r="E50" t="s">
        <v>96</v>
      </c>
      <c r="F50" t="s">
        <v>97</v>
      </c>
      <c r="G50" s="6" t="s">
        <v>98</v>
      </c>
      <c r="H50">
        <v>2007</v>
      </c>
      <c r="I50" t="s">
        <v>15</v>
      </c>
      <c r="J50" t="s">
        <v>99</v>
      </c>
    </row>
    <row r="51" spans="1:10" ht="45">
      <c r="A51" t="str">
        <f t="shared" si="1"/>
        <v>2017-05-22</v>
      </c>
      <c r="B51" t="str">
        <f>"1430"</f>
        <v>1430</v>
      </c>
      <c r="C51" t="s">
        <v>81</v>
      </c>
      <c r="E51" t="s">
        <v>11</v>
      </c>
      <c r="G51" s="6" t="s">
        <v>82</v>
      </c>
      <c r="H51">
        <v>0</v>
      </c>
      <c r="I51" t="s">
        <v>15</v>
      </c>
      <c r="J51" t="s">
        <v>64</v>
      </c>
    </row>
    <row r="52" spans="1:10" ht="45">
      <c r="A52" t="str">
        <f t="shared" si="1"/>
        <v>2017-05-22</v>
      </c>
      <c r="B52" t="str">
        <f>"1500"</f>
        <v>1500</v>
      </c>
      <c r="C52" t="s">
        <v>363</v>
      </c>
      <c r="D52" t="s">
        <v>119</v>
      </c>
      <c r="G52" s="6" t="s">
        <v>385</v>
      </c>
      <c r="H52">
        <v>2016</v>
      </c>
      <c r="I52" t="s">
        <v>15</v>
      </c>
      <c r="J52" t="s">
        <v>85</v>
      </c>
    </row>
    <row r="53" spans="1:10" ht="30">
      <c r="A53" t="str">
        <f t="shared" si="1"/>
        <v>2017-05-22</v>
      </c>
      <c r="B53" t="str">
        <f>"1515"</f>
        <v>1515</v>
      </c>
      <c r="C53" t="s">
        <v>120</v>
      </c>
      <c r="E53" t="s">
        <v>18</v>
      </c>
      <c r="G53" s="6" t="s">
        <v>121</v>
      </c>
      <c r="H53">
        <v>0</v>
      </c>
      <c r="I53" t="s">
        <v>21</v>
      </c>
      <c r="J53" t="s">
        <v>22</v>
      </c>
    </row>
    <row r="54" spans="1:10" ht="30">
      <c r="A54" t="str">
        <f t="shared" si="1"/>
        <v>2017-05-22</v>
      </c>
      <c r="B54" t="str">
        <f>"1530"</f>
        <v>1530</v>
      </c>
      <c r="C54" t="s">
        <v>45</v>
      </c>
      <c r="D54" t="s">
        <v>364</v>
      </c>
      <c r="E54" t="s">
        <v>11</v>
      </c>
      <c r="G54" s="6" t="s">
        <v>46</v>
      </c>
      <c r="H54">
        <v>1982</v>
      </c>
      <c r="I54" t="s">
        <v>47</v>
      </c>
      <c r="J54" t="s">
        <v>48</v>
      </c>
    </row>
    <row r="55" spans="1:10" ht="45">
      <c r="A55" t="str">
        <f t="shared" si="1"/>
        <v>2017-05-22</v>
      </c>
      <c r="B55" t="str">
        <f>"1600"</f>
        <v>1600</v>
      </c>
      <c r="C55" t="s">
        <v>122</v>
      </c>
      <c r="E55" t="s">
        <v>11</v>
      </c>
      <c r="G55" s="6" t="s">
        <v>123</v>
      </c>
      <c r="H55">
        <v>2014</v>
      </c>
      <c r="I55" t="s">
        <v>21</v>
      </c>
      <c r="J55" t="s">
        <v>28</v>
      </c>
    </row>
    <row r="56" spans="1:10" ht="30">
      <c r="A56" t="str">
        <f t="shared" si="1"/>
        <v>2017-05-22</v>
      </c>
      <c r="B56" t="str">
        <f>"1630"</f>
        <v>1630</v>
      </c>
      <c r="C56" t="s">
        <v>39</v>
      </c>
      <c r="D56" t="s">
        <v>124</v>
      </c>
      <c r="E56" t="s">
        <v>18</v>
      </c>
      <c r="G56" s="6" t="s">
        <v>40</v>
      </c>
      <c r="H56">
        <v>2013</v>
      </c>
      <c r="I56" t="s">
        <v>21</v>
      </c>
      <c r="J56" t="s">
        <v>42</v>
      </c>
    </row>
    <row r="57" spans="1:10" ht="45">
      <c r="A57" t="str">
        <f t="shared" si="1"/>
        <v>2017-05-22</v>
      </c>
      <c r="B57" t="str">
        <f>"1700"</f>
        <v>1700</v>
      </c>
      <c r="C57" t="s">
        <v>125</v>
      </c>
      <c r="D57" t="s">
        <v>127</v>
      </c>
      <c r="E57" t="s">
        <v>18</v>
      </c>
      <c r="G57" s="6" t="s">
        <v>126</v>
      </c>
      <c r="H57">
        <v>2013</v>
      </c>
      <c r="I57" t="s">
        <v>128</v>
      </c>
      <c r="J57" t="s">
        <v>38</v>
      </c>
    </row>
    <row r="58" spans="1:10" ht="30">
      <c r="A58" t="str">
        <f t="shared" si="1"/>
        <v>2017-05-22</v>
      </c>
      <c r="B58" t="str">
        <f>"1730"</f>
        <v>1730</v>
      </c>
      <c r="C58" t="s">
        <v>129</v>
      </c>
      <c r="D58" t="s">
        <v>131</v>
      </c>
      <c r="E58" t="s">
        <v>11</v>
      </c>
      <c r="G58" s="6" t="s">
        <v>130</v>
      </c>
      <c r="H58">
        <v>2012</v>
      </c>
      <c r="I58" t="s">
        <v>52</v>
      </c>
      <c r="J58" t="s">
        <v>53</v>
      </c>
    </row>
    <row r="59" spans="1:10" ht="45">
      <c r="A59" t="str">
        <f t="shared" si="1"/>
        <v>2017-05-22</v>
      </c>
      <c r="B59" t="str">
        <f>"1800"</f>
        <v>1800</v>
      </c>
      <c r="C59" t="s">
        <v>132</v>
      </c>
      <c r="D59" t="s">
        <v>134</v>
      </c>
      <c r="E59" t="s">
        <v>18</v>
      </c>
      <c r="G59" s="6" t="s">
        <v>133</v>
      </c>
      <c r="H59">
        <v>0</v>
      </c>
      <c r="I59" t="s">
        <v>15</v>
      </c>
      <c r="J59" t="s">
        <v>135</v>
      </c>
    </row>
    <row r="60" spans="1:10" ht="30">
      <c r="A60" t="str">
        <f t="shared" si="1"/>
        <v>2017-05-22</v>
      </c>
      <c r="B60" t="str">
        <f>"1815"</f>
        <v>1815</v>
      </c>
      <c r="C60" t="s">
        <v>132</v>
      </c>
      <c r="D60" t="s">
        <v>137</v>
      </c>
      <c r="E60" t="s">
        <v>18</v>
      </c>
      <c r="G60" s="6" t="s">
        <v>136</v>
      </c>
      <c r="H60">
        <v>0</v>
      </c>
      <c r="I60" t="s">
        <v>15</v>
      </c>
      <c r="J60" t="s">
        <v>135</v>
      </c>
    </row>
    <row r="61" spans="1:10" ht="30">
      <c r="A61" t="str">
        <f t="shared" si="1"/>
        <v>2017-05-22</v>
      </c>
      <c r="B61" t="str">
        <f>"1830"</f>
        <v>1830</v>
      </c>
      <c r="C61" t="s">
        <v>138</v>
      </c>
      <c r="D61" t="s">
        <v>141</v>
      </c>
      <c r="E61" t="s">
        <v>11</v>
      </c>
      <c r="F61" t="s">
        <v>139</v>
      </c>
      <c r="G61" s="6" t="s">
        <v>140</v>
      </c>
      <c r="H61">
        <v>2009</v>
      </c>
      <c r="I61" t="s">
        <v>15</v>
      </c>
      <c r="J61" t="s">
        <v>53</v>
      </c>
    </row>
    <row r="62" spans="1:10" ht="30">
      <c r="A62" t="str">
        <f t="shared" si="1"/>
        <v>2017-05-22</v>
      </c>
      <c r="B62" t="str">
        <f>"1900"</f>
        <v>1900</v>
      </c>
      <c r="C62" t="s">
        <v>142</v>
      </c>
      <c r="D62" t="s">
        <v>144</v>
      </c>
      <c r="E62" t="s">
        <v>11</v>
      </c>
      <c r="G62" s="6" t="s">
        <v>143</v>
      </c>
      <c r="H62">
        <v>2016</v>
      </c>
      <c r="I62" t="s">
        <v>15</v>
      </c>
      <c r="J62" t="s">
        <v>24</v>
      </c>
    </row>
    <row r="63" spans="1:10" ht="45">
      <c r="A63" t="str">
        <f t="shared" si="1"/>
        <v>2017-05-22</v>
      </c>
      <c r="B63" t="str">
        <f>"1920"</f>
        <v>1920</v>
      </c>
      <c r="C63" t="s">
        <v>145</v>
      </c>
      <c r="E63" t="s">
        <v>50</v>
      </c>
      <c r="G63" s="6" t="s">
        <v>146</v>
      </c>
      <c r="H63">
        <v>2017</v>
      </c>
      <c r="I63" t="s">
        <v>15</v>
      </c>
      <c r="J63" t="s">
        <v>147</v>
      </c>
    </row>
    <row r="64" spans="1:10" ht="30">
      <c r="A64" t="str">
        <f t="shared" si="1"/>
        <v>2017-05-22</v>
      </c>
      <c r="B64" t="str">
        <f>"1930"</f>
        <v>1930</v>
      </c>
      <c r="C64" t="s">
        <v>148</v>
      </c>
      <c r="D64" t="s">
        <v>365</v>
      </c>
      <c r="G64" s="6" t="s">
        <v>149</v>
      </c>
      <c r="H64">
        <v>0</v>
      </c>
      <c r="I64" t="s">
        <v>15</v>
      </c>
      <c r="J64" t="s">
        <v>53</v>
      </c>
    </row>
    <row r="65" spans="1:10" ht="45">
      <c r="A65" t="str">
        <f t="shared" si="1"/>
        <v>2017-05-22</v>
      </c>
      <c r="B65" t="str">
        <f>"2000"</f>
        <v>2000</v>
      </c>
      <c r="C65" t="s">
        <v>150</v>
      </c>
      <c r="E65" t="s">
        <v>11</v>
      </c>
      <c r="F65" t="s">
        <v>151</v>
      </c>
      <c r="G65" s="6" t="s">
        <v>152</v>
      </c>
      <c r="H65">
        <v>1982</v>
      </c>
      <c r="I65" t="s">
        <v>15</v>
      </c>
      <c r="J65" t="s">
        <v>60</v>
      </c>
    </row>
    <row r="66" spans="1:10" ht="45">
      <c r="A66" t="str">
        <f t="shared" si="1"/>
        <v>2017-05-22</v>
      </c>
      <c r="B66" t="str">
        <f>"2100"</f>
        <v>2100</v>
      </c>
      <c r="C66" t="s">
        <v>153</v>
      </c>
      <c r="E66" t="s">
        <v>50</v>
      </c>
      <c r="G66" s="6" t="s">
        <v>154</v>
      </c>
      <c r="H66">
        <v>2017</v>
      </c>
      <c r="I66" t="s">
        <v>15</v>
      </c>
      <c r="J66" t="s">
        <v>64</v>
      </c>
    </row>
    <row r="67" spans="1:10" ht="30">
      <c r="A67" t="str">
        <f t="shared" si="1"/>
        <v>2017-05-22</v>
      </c>
      <c r="B67" t="str">
        <f>"2130"</f>
        <v>2130</v>
      </c>
      <c r="C67" t="s">
        <v>155</v>
      </c>
      <c r="D67" t="s">
        <v>157</v>
      </c>
      <c r="E67" t="s">
        <v>18</v>
      </c>
      <c r="G67" s="6" t="s">
        <v>156</v>
      </c>
      <c r="H67">
        <v>2015</v>
      </c>
      <c r="I67" t="s">
        <v>52</v>
      </c>
      <c r="J67" t="s">
        <v>64</v>
      </c>
    </row>
    <row r="68" spans="1:10" ht="45">
      <c r="A68" t="str">
        <f t="shared" si="1"/>
        <v>2017-05-22</v>
      </c>
      <c r="B68" t="str">
        <f>"2200"</f>
        <v>2200</v>
      </c>
      <c r="C68" t="s">
        <v>158</v>
      </c>
      <c r="D68" t="s">
        <v>161</v>
      </c>
      <c r="E68" t="s">
        <v>159</v>
      </c>
      <c r="F68" t="s">
        <v>110</v>
      </c>
      <c r="G68" s="6" t="s">
        <v>160</v>
      </c>
      <c r="H68">
        <v>2008</v>
      </c>
      <c r="I68" t="s">
        <v>52</v>
      </c>
      <c r="J68" t="s">
        <v>53</v>
      </c>
    </row>
    <row r="69" spans="1:10" ht="30">
      <c r="A69" t="str">
        <f t="shared" si="1"/>
        <v>2017-05-22</v>
      </c>
      <c r="B69" t="str">
        <f>"2230"</f>
        <v>2230</v>
      </c>
      <c r="C69" t="s">
        <v>162</v>
      </c>
      <c r="E69" t="s">
        <v>11</v>
      </c>
      <c r="G69" s="6" t="s">
        <v>163</v>
      </c>
      <c r="H69">
        <v>2004</v>
      </c>
      <c r="I69" t="s">
        <v>52</v>
      </c>
      <c r="J69" t="s">
        <v>53</v>
      </c>
    </row>
    <row r="70" spans="1:10" ht="30">
      <c r="A70" t="str">
        <f t="shared" si="1"/>
        <v>2017-05-22</v>
      </c>
      <c r="B70" t="str">
        <f>"2300"</f>
        <v>2300</v>
      </c>
      <c r="C70" t="s">
        <v>164</v>
      </c>
      <c r="D70" t="s">
        <v>166</v>
      </c>
      <c r="E70" t="s">
        <v>18</v>
      </c>
      <c r="G70" s="6" t="s">
        <v>165</v>
      </c>
      <c r="H70">
        <v>2013</v>
      </c>
      <c r="I70" t="s">
        <v>52</v>
      </c>
      <c r="J70" t="s">
        <v>167</v>
      </c>
    </row>
    <row r="71" spans="1:10" ht="45">
      <c r="A71" t="str">
        <f aca="true" t="shared" si="2" ref="A71:A111">"2017-05-23"</f>
        <v>2017-05-23</v>
      </c>
      <c r="B71" t="str">
        <f>"0000"</f>
        <v>0000</v>
      </c>
      <c r="C71" t="s">
        <v>10</v>
      </c>
      <c r="E71" t="s">
        <v>11</v>
      </c>
      <c r="F71" t="s">
        <v>12</v>
      </c>
      <c r="G71" s="6" t="s">
        <v>13</v>
      </c>
      <c r="H71">
        <v>2011</v>
      </c>
      <c r="I71" t="s">
        <v>15</v>
      </c>
      <c r="J71" t="s">
        <v>105</v>
      </c>
    </row>
    <row r="72" spans="1:10" ht="45">
      <c r="A72" t="str">
        <f t="shared" si="2"/>
        <v>2017-05-23</v>
      </c>
      <c r="B72" t="str">
        <f>"0100"</f>
        <v>0100</v>
      </c>
      <c r="C72" t="s">
        <v>10</v>
      </c>
      <c r="E72" t="s">
        <v>11</v>
      </c>
      <c r="F72" t="s">
        <v>12</v>
      </c>
      <c r="G72" s="6" t="s">
        <v>13</v>
      </c>
      <c r="H72">
        <v>2011</v>
      </c>
      <c r="I72" t="s">
        <v>15</v>
      </c>
      <c r="J72" t="s">
        <v>68</v>
      </c>
    </row>
    <row r="73" spans="1:10" ht="45">
      <c r="A73" t="str">
        <f t="shared" si="2"/>
        <v>2017-05-23</v>
      </c>
      <c r="B73" t="str">
        <f>"0200"</f>
        <v>0200</v>
      </c>
      <c r="C73" t="s">
        <v>10</v>
      </c>
      <c r="E73" t="s">
        <v>11</v>
      </c>
      <c r="F73" t="s">
        <v>12</v>
      </c>
      <c r="G73" s="6" t="s">
        <v>13</v>
      </c>
      <c r="H73">
        <v>2011</v>
      </c>
      <c r="I73" t="s">
        <v>15</v>
      </c>
      <c r="J73" t="s">
        <v>73</v>
      </c>
    </row>
    <row r="74" spans="1:10" ht="45">
      <c r="A74" t="str">
        <f t="shared" si="2"/>
        <v>2017-05-23</v>
      </c>
      <c r="B74" t="str">
        <f>"0300"</f>
        <v>0300</v>
      </c>
      <c r="C74" t="s">
        <v>10</v>
      </c>
      <c r="E74" t="s">
        <v>11</v>
      </c>
      <c r="F74" t="s">
        <v>12</v>
      </c>
      <c r="G74" s="6" t="s">
        <v>13</v>
      </c>
      <c r="H74">
        <v>2011</v>
      </c>
      <c r="I74" t="s">
        <v>15</v>
      </c>
      <c r="J74" t="s">
        <v>105</v>
      </c>
    </row>
    <row r="75" spans="1:10" ht="45">
      <c r="A75" t="str">
        <f t="shared" si="2"/>
        <v>2017-05-23</v>
      </c>
      <c r="B75" t="str">
        <f>"0400"</f>
        <v>0400</v>
      </c>
      <c r="C75" t="s">
        <v>10</v>
      </c>
      <c r="E75" t="s">
        <v>11</v>
      </c>
      <c r="F75" t="s">
        <v>12</v>
      </c>
      <c r="G75" s="6" t="s">
        <v>13</v>
      </c>
      <c r="H75">
        <v>2011</v>
      </c>
      <c r="I75" t="s">
        <v>15</v>
      </c>
      <c r="J75" t="s">
        <v>105</v>
      </c>
    </row>
    <row r="76" spans="1:10" ht="45">
      <c r="A76" t="str">
        <f t="shared" si="2"/>
        <v>2017-05-23</v>
      </c>
      <c r="B76" t="str">
        <f>"0500"</f>
        <v>0500</v>
      </c>
      <c r="C76" t="s">
        <v>10</v>
      </c>
      <c r="E76" t="s">
        <v>11</v>
      </c>
      <c r="F76" t="s">
        <v>12</v>
      </c>
      <c r="G76" s="6" t="s">
        <v>13</v>
      </c>
      <c r="H76">
        <v>2011</v>
      </c>
      <c r="I76" t="s">
        <v>15</v>
      </c>
      <c r="J76" t="s">
        <v>105</v>
      </c>
    </row>
    <row r="77" spans="1:10" ht="30">
      <c r="A77" t="str">
        <f t="shared" si="2"/>
        <v>2017-05-23</v>
      </c>
      <c r="B77" t="str">
        <f>"0600"</f>
        <v>0600</v>
      </c>
      <c r="C77" t="s">
        <v>32</v>
      </c>
      <c r="D77" t="s">
        <v>169</v>
      </c>
      <c r="E77" t="s">
        <v>18</v>
      </c>
      <c r="G77" s="6" t="s">
        <v>168</v>
      </c>
      <c r="H77">
        <v>2012</v>
      </c>
      <c r="I77" t="s">
        <v>15</v>
      </c>
      <c r="J77" t="s">
        <v>31</v>
      </c>
    </row>
    <row r="78" spans="1:10" ht="45">
      <c r="A78" t="str">
        <f t="shared" si="2"/>
        <v>2017-05-23</v>
      </c>
      <c r="B78" t="str">
        <f>"0630"</f>
        <v>0630</v>
      </c>
      <c r="C78" t="s">
        <v>29</v>
      </c>
      <c r="D78" t="s">
        <v>366</v>
      </c>
      <c r="E78" t="s">
        <v>18</v>
      </c>
      <c r="G78" s="6" t="s">
        <v>30</v>
      </c>
      <c r="H78">
        <v>2005</v>
      </c>
      <c r="I78" t="s">
        <v>21</v>
      </c>
      <c r="J78" t="s">
        <v>38</v>
      </c>
    </row>
    <row r="79" spans="1:10" ht="30">
      <c r="A79" t="str">
        <f t="shared" si="2"/>
        <v>2017-05-23</v>
      </c>
      <c r="B79" t="str">
        <f>"0700"</f>
        <v>0700</v>
      </c>
      <c r="C79" t="s">
        <v>109</v>
      </c>
      <c r="E79" t="s">
        <v>18</v>
      </c>
      <c r="G79" s="6" t="s">
        <v>111</v>
      </c>
      <c r="H79">
        <v>2014</v>
      </c>
      <c r="I79" t="s">
        <v>15</v>
      </c>
      <c r="J79" t="s">
        <v>112</v>
      </c>
    </row>
    <row r="80" spans="1:10" ht="30">
      <c r="A80" t="str">
        <f t="shared" si="2"/>
        <v>2017-05-23</v>
      </c>
      <c r="B80" t="str">
        <f>"0730"</f>
        <v>0730</v>
      </c>
      <c r="C80" t="s">
        <v>32</v>
      </c>
      <c r="D80" t="s">
        <v>171</v>
      </c>
      <c r="E80" t="s">
        <v>18</v>
      </c>
      <c r="G80" s="6" t="s">
        <v>170</v>
      </c>
      <c r="H80">
        <v>2012</v>
      </c>
      <c r="I80" t="s">
        <v>15</v>
      </c>
      <c r="J80" t="s">
        <v>31</v>
      </c>
    </row>
    <row r="81" spans="1:10" ht="30">
      <c r="A81" t="str">
        <f t="shared" si="2"/>
        <v>2017-05-23</v>
      </c>
      <c r="B81" t="str">
        <f>"0800"</f>
        <v>0800</v>
      </c>
      <c r="C81" t="s">
        <v>43</v>
      </c>
      <c r="E81" t="s">
        <v>18</v>
      </c>
      <c r="G81" s="6" t="s">
        <v>115</v>
      </c>
      <c r="H81">
        <v>2007</v>
      </c>
      <c r="I81" t="s">
        <v>15</v>
      </c>
      <c r="J81" t="s">
        <v>28</v>
      </c>
    </row>
    <row r="82" spans="1:10" ht="45">
      <c r="A82" t="str">
        <f t="shared" si="2"/>
        <v>2017-05-23</v>
      </c>
      <c r="B82" t="str">
        <f>"0830"</f>
        <v>0830</v>
      </c>
      <c r="C82" t="s">
        <v>29</v>
      </c>
      <c r="D82" t="s">
        <v>172</v>
      </c>
      <c r="E82" t="s">
        <v>18</v>
      </c>
      <c r="G82" s="6" t="s">
        <v>30</v>
      </c>
      <c r="H82">
        <v>2005</v>
      </c>
      <c r="I82" t="s">
        <v>21</v>
      </c>
      <c r="J82" t="s">
        <v>31</v>
      </c>
    </row>
    <row r="83" spans="1:10" ht="30">
      <c r="A83" t="str">
        <f t="shared" si="2"/>
        <v>2017-05-23</v>
      </c>
      <c r="B83" t="str">
        <f>"0900"</f>
        <v>0900</v>
      </c>
      <c r="C83" t="s">
        <v>17</v>
      </c>
      <c r="D83" t="s">
        <v>173</v>
      </c>
      <c r="E83" t="s">
        <v>18</v>
      </c>
      <c r="G83" s="6" t="s">
        <v>19</v>
      </c>
      <c r="H83">
        <v>2002</v>
      </c>
      <c r="I83" t="s">
        <v>21</v>
      </c>
      <c r="J83" t="s">
        <v>24</v>
      </c>
    </row>
    <row r="84" spans="1:10" ht="45">
      <c r="A84" t="str">
        <f t="shared" si="2"/>
        <v>2017-05-23</v>
      </c>
      <c r="B84" t="str">
        <f>"0915"</f>
        <v>0915</v>
      </c>
      <c r="C84" t="s">
        <v>174</v>
      </c>
      <c r="D84" t="s">
        <v>176</v>
      </c>
      <c r="G84" s="6" t="s">
        <v>175</v>
      </c>
      <c r="H84">
        <v>2016</v>
      </c>
      <c r="I84" t="s">
        <v>15</v>
      </c>
      <c r="J84" t="s">
        <v>177</v>
      </c>
    </row>
    <row r="85" spans="1:10" ht="30">
      <c r="A85" t="str">
        <f t="shared" si="2"/>
        <v>2017-05-23</v>
      </c>
      <c r="B85" t="str">
        <f>"0930"</f>
        <v>0930</v>
      </c>
      <c r="C85" t="s">
        <v>45</v>
      </c>
      <c r="D85" t="s">
        <v>178</v>
      </c>
      <c r="E85" t="s">
        <v>11</v>
      </c>
      <c r="G85" s="6" t="s">
        <v>46</v>
      </c>
      <c r="H85">
        <v>1982</v>
      </c>
      <c r="I85" t="s">
        <v>47</v>
      </c>
      <c r="J85" t="s">
        <v>53</v>
      </c>
    </row>
    <row r="86" spans="1:10" ht="45">
      <c r="A86" t="str">
        <f t="shared" si="2"/>
        <v>2017-05-23</v>
      </c>
      <c r="B86" t="str">
        <f>"1000"</f>
        <v>1000</v>
      </c>
      <c r="C86" t="s">
        <v>153</v>
      </c>
      <c r="E86" t="s">
        <v>50</v>
      </c>
      <c r="G86" s="6" t="s">
        <v>154</v>
      </c>
      <c r="H86">
        <v>2017</v>
      </c>
      <c r="I86" t="s">
        <v>15</v>
      </c>
      <c r="J86" t="s">
        <v>64</v>
      </c>
    </row>
    <row r="87" spans="1:10" ht="45">
      <c r="A87" t="str">
        <f t="shared" si="2"/>
        <v>2017-05-23</v>
      </c>
      <c r="B87" t="str">
        <f>"1030"</f>
        <v>1030</v>
      </c>
      <c r="C87" t="s">
        <v>81</v>
      </c>
      <c r="D87" t="s">
        <v>179</v>
      </c>
      <c r="E87" t="s">
        <v>11</v>
      </c>
      <c r="G87" s="6" t="s">
        <v>82</v>
      </c>
      <c r="H87">
        <v>0</v>
      </c>
      <c r="I87" t="s">
        <v>15</v>
      </c>
      <c r="J87" t="s">
        <v>48</v>
      </c>
    </row>
    <row r="88" spans="1:10" ht="45">
      <c r="A88" t="str">
        <f t="shared" si="2"/>
        <v>2017-05-23</v>
      </c>
      <c r="B88" t="str">
        <f>"1100"</f>
        <v>1100</v>
      </c>
      <c r="C88" t="s">
        <v>150</v>
      </c>
      <c r="E88" t="s">
        <v>11</v>
      </c>
      <c r="F88" t="s">
        <v>151</v>
      </c>
      <c r="G88" s="6" t="s">
        <v>152</v>
      </c>
      <c r="H88">
        <v>1982</v>
      </c>
      <c r="I88" t="s">
        <v>15</v>
      </c>
      <c r="J88" t="s">
        <v>60</v>
      </c>
    </row>
    <row r="89" spans="1:10" ht="30">
      <c r="A89" t="str">
        <f t="shared" si="2"/>
        <v>2017-05-23</v>
      </c>
      <c r="B89" t="str">
        <f>"1200"</f>
        <v>1200</v>
      </c>
      <c r="C89" t="s">
        <v>155</v>
      </c>
      <c r="D89" t="s">
        <v>157</v>
      </c>
      <c r="E89" t="s">
        <v>18</v>
      </c>
      <c r="G89" s="6" t="s">
        <v>156</v>
      </c>
      <c r="H89">
        <v>2015</v>
      </c>
      <c r="I89" t="s">
        <v>52</v>
      </c>
      <c r="J89" t="s">
        <v>64</v>
      </c>
    </row>
    <row r="90" spans="1:10" ht="30">
      <c r="A90" t="str">
        <f t="shared" si="2"/>
        <v>2017-05-23</v>
      </c>
      <c r="B90" t="str">
        <f>"1230"</f>
        <v>1230</v>
      </c>
      <c r="C90" t="s">
        <v>162</v>
      </c>
      <c r="E90" t="s">
        <v>11</v>
      </c>
      <c r="G90" s="6" t="s">
        <v>163</v>
      </c>
      <c r="H90">
        <v>2004</v>
      </c>
      <c r="I90" t="s">
        <v>52</v>
      </c>
      <c r="J90" t="s">
        <v>53</v>
      </c>
    </row>
    <row r="91" spans="1:10" ht="45">
      <c r="A91" t="str">
        <f t="shared" si="2"/>
        <v>2017-05-23</v>
      </c>
      <c r="B91" t="str">
        <f>"1300"</f>
        <v>1300</v>
      </c>
      <c r="C91" t="s">
        <v>180</v>
      </c>
      <c r="D91" t="s">
        <v>182</v>
      </c>
      <c r="E91" t="s">
        <v>18</v>
      </c>
      <c r="G91" s="6" t="s">
        <v>181</v>
      </c>
      <c r="H91">
        <v>2013</v>
      </c>
      <c r="I91" t="s">
        <v>15</v>
      </c>
      <c r="J91" t="s">
        <v>28</v>
      </c>
    </row>
    <row r="92" spans="1:10" ht="30">
      <c r="A92" t="str">
        <f t="shared" si="2"/>
        <v>2017-05-23</v>
      </c>
      <c r="B92" t="str">
        <f>"1330"</f>
        <v>1330</v>
      </c>
      <c r="C92" t="s">
        <v>164</v>
      </c>
      <c r="D92" t="s">
        <v>166</v>
      </c>
      <c r="E92" t="s">
        <v>18</v>
      </c>
      <c r="G92" s="6" t="s">
        <v>165</v>
      </c>
      <c r="H92">
        <v>2013</v>
      </c>
      <c r="I92" t="s">
        <v>52</v>
      </c>
      <c r="J92" t="s">
        <v>167</v>
      </c>
    </row>
    <row r="93" spans="1:10" ht="45">
      <c r="A93" t="str">
        <f t="shared" si="2"/>
        <v>2017-05-23</v>
      </c>
      <c r="B93" t="str">
        <f>"1430"</f>
        <v>1430</v>
      </c>
      <c r="C93" t="s">
        <v>132</v>
      </c>
      <c r="D93" t="s">
        <v>134</v>
      </c>
      <c r="E93" t="s">
        <v>18</v>
      </c>
      <c r="G93" s="6" t="s">
        <v>133</v>
      </c>
      <c r="H93">
        <v>0</v>
      </c>
      <c r="I93" t="s">
        <v>15</v>
      </c>
      <c r="J93" t="s">
        <v>135</v>
      </c>
    </row>
    <row r="94" spans="1:10" ht="30">
      <c r="A94" t="str">
        <f t="shared" si="2"/>
        <v>2017-05-23</v>
      </c>
      <c r="B94" t="str">
        <f>"1445"</f>
        <v>1445</v>
      </c>
      <c r="C94" t="s">
        <v>132</v>
      </c>
      <c r="D94" t="s">
        <v>137</v>
      </c>
      <c r="E94" t="s">
        <v>18</v>
      </c>
      <c r="G94" s="6" t="s">
        <v>136</v>
      </c>
      <c r="H94">
        <v>0</v>
      </c>
      <c r="I94" t="s">
        <v>15</v>
      </c>
      <c r="J94" t="s">
        <v>135</v>
      </c>
    </row>
    <row r="95" spans="1:10" ht="45">
      <c r="A95" t="str">
        <f t="shared" si="2"/>
        <v>2017-05-23</v>
      </c>
      <c r="B95" t="str">
        <f>"1500"</f>
        <v>1500</v>
      </c>
      <c r="C95" t="s">
        <v>174</v>
      </c>
      <c r="D95" t="s">
        <v>176</v>
      </c>
      <c r="G95" s="6" t="s">
        <v>175</v>
      </c>
      <c r="H95">
        <v>2016</v>
      </c>
      <c r="I95" t="s">
        <v>15</v>
      </c>
      <c r="J95" t="s">
        <v>177</v>
      </c>
    </row>
    <row r="96" spans="1:10" ht="30">
      <c r="A96" t="str">
        <f t="shared" si="2"/>
        <v>2017-05-23</v>
      </c>
      <c r="B96" t="str">
        <f>"1515"</f>
        <v>1515</v>
      </c>
      <c r="C96" t="s">
        <v>120</v>
      </c>
      <c r="E96" t="s">
        <v>18</v>
      </c>
      <c r="G96" s="6" t="s">
        <v>121</v>
      </c>
      <c r="H96">
        <v>0</v>
      </c>
      <c r="I96" t="s">
        <v>21</v>
      </c>
      <c r="J96" t="s">
        <v>22</v>
      </c>
    </row>
    <row r="97" spans="1:10" ht="30">
      <c r="A97" t="str">
        <f t="shared" si="2"/>
        <v>2017-05-23</v>
      </c>
      <c r="B97" t="str">
        <f>"1530"</f>
        <v>1530</v>
      </c>
      <c r="C97" t="s">
        <v>45</v>
      </c>
      <c r="D97" t="s">
        <v>367</v>
      </c>
      <c r="E97" t="s">
        <v>11</v>
      </c>
      <c r="G97" s="6" t="s">
        <v>46</v>
      </c>
      <c r="H97">
        <v>1982</v>
      </c>
      <c r="I97" t="s">
        <v>47</v>
      </c>
      <c r="J97" t="s">
        <v>48</v>
      </c>
    </row>
    <row r="98" spans="1:10" ht="45">
      <c r="A98" t="str">
        <f t="shared" si="2"/>
        <v>2017-05-23</v>
      </c>
      <c r="B98" t="str">
        <f>"1600"</f>
        <v>1600</v>
      </c>
      <c r="C98" t="s">
        <v>122</v>
      </c>
      <c r="E98" t="s">
        <v>11</v>
      </c>
      <c r="G98" s="6" t="s">
        <v>123</v>
      </c>
      <c r="H98">
        <v>2014</v>
      </c>
      <c r="I98" t="s">
        <v>21</v>
      </c>
      <c r="J98" t="s">
        <v>28</v>
      </c>
    </row>
    <row r="99" spans="1:10" ht="30">
      <c r="A99" t="str">
        <f t="shared" si="2"/>
        <v>2017-05-23</v>
      </c>
      <c r="B99" t="str">
        <f>"1630"</f>
        <v>1630</v>
      </c>
      <c r="C99" t="s">
        <v>39</v>
      </c>
      <c r="D99" t="s">
        <v>183</v>
      </c>
      <c r="E99" t="s">
        <v>18</v>
      </c>
      <c r="G99" s="6" t="s">
        <v>40</v>
      </c>
      <c r="H99">
        <v>2013</v>
      </c>
      <c r="I99" t="s">
        <v>21</v>
      </c>
      <c r="J99" t="s">
        <v>42</v>
      </c>
    </row>
    <row r="100" spans="1:10" ht="45">
      <c r="A100" t="str">
        <f t="shared" si="2"/>
        <v>2017-05-23</v>
      </c>
      <c r="B100" t="str">
        <f>"1700"</f>
        <v>1700</v>
      </c>
      <c r="C100" t="s">
        <v>125</v>
      </c>
      <c r="D100" t="s">
        <v>184</v>
      </c>
      <c r="E100" t="s">
        <v>11</v>
      </c>
      <c r="G100" s="6" t="s">
        <v>126</v>
      </c>
      <c r="H100">
        <v>2013</v>
      </c>
      <c r="I100" t="s">
        <v>128</v>
      </c>
      <c r="J100" t="s">
        <v>38</v>
      </c>
    </row>
    <row r="101" spans="1:10" ht="30">
      <c r="A101" t="str">
        <f t="shared" si="2"/>
        <v>2017-05-23</v>
      </c>
      <c r="B101" t="str">
        <f>"1730"</f>
        <v>1730</v>
      </c>
      <c r="C101" t="s">
        <v>129</v>
      </c>
      <c r="D101" t="s">
        <v>185</v>
      </c>
      <c r="E101" t="s">
        <v>18</v>
      </c>
      <c r="G101" s="6" t="s">
        <v>130</v>
      </c>
      <c r="H101">
        <v>2012</v>
      </c>
      <c r="I101" t="s">
        <v>52</v>
      </c>
      <c r="J101" t="s">
        <v>53</v>
      </c>
    </row>
    <row r="102" spans="1:10" ht="45">
      <c r="A102" t="str">
        <f t="shared" si="2"/>
        <v>2017-05-23</v>
      </c>
      <c r="B102" t="str">
        <f>"1800"</f>
        <v>1800</v>
      </c>
      <c r="C102" t="s">
        <v>186</v>
      </c>
      <c r="D102" t="s">
        <v>188</v>
      </c>
      <c r="E102" t="s">
        <v>18</v>
      </c>
      <c r="G102" s="6" t="s">
        <v>187</v>
      </c>
      <c r="H102">
        <v>0</v>
      </c>
      <c r="I102" t="s">
        <v>15</v>
      </c>
      <c r="J102" t="s">
        <v>24</v>
      </c>
    </row>
    <row r="103" spans="1:10" ht="45">
      <c r="A103" t="str">
        <f t="shared" si="2"/>
        <v>2017-05-23</v>
      </c>
      <c r="B103" t="str">
        <f>"1815"</f>
        <v>1815</v>
      </c>
      <c r="C103" t="s">
        <v>186</v>
      </c>
      <c r="D103" t="s">
        <v>190</v>
      </c>
      <c r="E103" t="s">
        <v>11</v>
      </c>
      <c r="G103" s="6" t="s">
        <v>189</v>
      </c>
      <c r="H103">
        <v>0</v>
      </c>
      <c r="I103" t="s">
        <v>15</v>
      </c>
      <c r="J103" t="s">
        <v>24</v>
      </c>
    </row>
    <row r="104" spans="1:10" ht="45">
      <c r="A104" t="str">
        <f t="shared" si="2"/>
        <v>2017-05-23</v>
      </c>
      <c r="B104" t="str">
        <f>"1830"</f>
        <v>1830</v>
      </c>
      <c r="C104" t="s">
        <v>191</v>
      </c>
      <c r="D104" t="s">
        <v>193</v>
      </c>
      <c r="E104" t="s">
        <v>18</v>
      </c>
      <c r="G104" s="6" t="s">
        <v>192</v>
      </c>
      <c r="H104">
        <v>2012</v>
      </c>
      <c r="I104" t="s">
        <v>52</v>
      </c>
      <c r="J104" t="s">
        <v>64</v>
      </c>
    </row>
    <row r="105" spans="1:10" ht="45">
      <c r="A105" t="str">
        <f t="shared" si="2"/>
        <v>2017-05-23</v>
      </c>
      <c r="B105" t="str">
        <f>"1900"</f>
        <v>1900</v>
      </c>
      <c r="C105" t="s">
        <v>194</v>
      </c>
      <c r="E105" t="s">
        <v>18</v>
      </c>
      <c r="G105" s="6" t="s">
        <v>195</v>
      </c>
      <c r="H105">
        <v>0</v>
      </c>
      <c r="I105" t="s">
        <v>15</v>
      </c>
      <c r="J105" t="s">
        <v>28</v>
      </c>
    </row>
    <row r="106" spans="1:10" ht="45">
      <c r="A106" t="str">
        <f t="shared" si="2"/>
        <v>2017-05-23</v>
      </c>
      <c r="B106" t="str">
        <f>"1920"</f>
        <v>1920</v>
      </c>
      <c r="C106" t="s">
        <v>145</v>
      </c>
      <c r="E106" t="s">
        <v>50</v>
      </c>
      <c r="G106" s="6" t="s">
        <v>146</v>
      </c>
      <c r="H106">
        <v>2017</v>
      </c>
      <c r="I106" t="s">
        <v>15</v>
      </c>
      <c r="J106" t="s">
        <v>147</v>
      </c>
    </row>
    <row r="107" spans="1:10" ht="30">
      <c r="A107" t="str">
        <f t="shared" si="2"/>
        <v>2017-05-23</v>
      </c>
      <c r="B107" t="str">
        <f>"1930"</f>
        <v>1930</v>
      </c>
      <c r="C107" t="s">
        <v>196</v>
      </c>
      <c r="D107" t="s">
        <v>198</v>
      </c>
      <c r="G107" s="6" t="s">
        <v>197</v>
      </c>
      <c r="H107">
        <v>2015</v>
      </c>
      <c r="I107" t="s">
        <v>21</v>
      </c>
      <c r="J107" t="s">
        <v>28</v>
      </c>
    </row>
    <row r="108" spans="1:10" ht="36.75" customHeight="1">
      <c r="A108" t="str">
        <f t="shared" si="2"/>
        <v>2017-05-23</v>
      </c>
      <c r="B108" t="str">
        <f>"2000"</f>
        <v>2000</v>
      </c>
      <c r="C108" t="s">
        <v>368</v>
      </c>
      <c r="E108" t="s">
        <v>11</v>
      </c>
      <c r="F108" t="s">
        <v>199</v>
      </c>
      <c r="G108" s="6" t="s">
        <v>200</v>
      </c>
      <c r="H108">
        <v>0</v>
      </c>
      <c r="I108" t="s">
        <v>15</v>
      </c>
      <c r="J108" t="s">
        <v>201</v>
      </c>
    </row>
    <row r="109" spans="1:10" ht="45">
      <c r="A109" t="str">
        <f t="shared" si="2"/>
        <v>2017-05-23</v>
      </c>
      <c r="B109" t="str">
        <f>"2100"</f>
        <v>2100</v>
      </c>
      <c r="C109" t="s">
        <v>153</v>
      </c>
      <c r="E109" t="s">
        <v>50</v>
      </c>
      <c r="G109" s="6" t="s">
        <v>154</v>
      </c>
      <c r="H109">
        <v>2017</v>
      </c>
      <c r="I109" t="s">
        <v>15</v>
      </c>
      <c r="J109" t="s">
        <v>64</v>
      </c>
    </row>
    <row r="110" spans="1:10" ht="30">
      <c r="A110" t="str">
        <f t="shared" si="2"/>
        <v>2017-05-23</v>
      </c>
      <c r="B110" t="str">
        <f>"2130"</f>
        <v>2130</v>
      </c>
      <c r="C110" t="s">
        <v>361</v>
      </c>
      <c r="E110" t="s">
        <v>50</v>
      </c>
      <c r="G110" s="6" t="s">
        <v>202</v>
      </c>
      <c r="H110">
        <v>2017</v>
      </c>
      <c r="I110" t="s">
        <v>15</v>
      </c>
      <c r="J110" t="s">
        <v>75</v>
      </c>
    </row>
    <row r="111" spans="1:10" ht="45">
      <c r="A111" t="str">
        <f t="shared" si="2"/>
        <v>2017-05-23</v>
      </c>
      <c r="B111" t="str">
        <f>"2300"</f>
        <v>2300</v>
      </c>
      <c r="C111" t="s">
        <v>203</v>
      </c>
      <c r="E111" t="s">
        <v>18</v>
      </c>
      <c r="G111" s="6" t="s">
        <v>204</v>
      </c>
      <c r="H111">
        <v>2014</v>
      </c>
      <c r="I111" t="s">
        <v>15</v>
      </c>
      <c r="J111" t="s">
        <v>205</v>
      </c>
    </row>
    <row r="112" spans="1:10" ht="45">
      <c r="A112" t="str">
        <f aca="true" t="shared" si="3" ref="A112:A152">"2017-05-24"</f>
        <v>2017-05-24</v>
      </c>
      <c r="B112" t="str">
        <f>"0000"</f>
        <v>0000</v>
      </c>
      <c r="C112" t="s">
        <v>10</v>
      </c>
      <c r="E112" t="s">
        <v>11</v>
      </c>
      <c r="F112" t="s">
        <v>12</v>
      </c>
      <c r="G112" s="6" t="s">
        <v>13</v>
      </c>
      <c r="H112">
        <v>2011</v>
      </c>
      <c r="I112" t="s">
        <v>15</v>
      </c>
      <c r="J112" t="s">
        <v>73</v>
      </c>
    </row>
    <row r="113" spans="1:10" ht="45">
      <c r="A113" t="str">
        <f t="shared" si="3"/>
        <v>2017-05-24</v>
      </c>
      <c r="B113" t="str">
        <f>"0100"</f>
        <v>0100</v>
      </c>
      <c r="C113" t="s">
        <v>10</v>
      </c>
      <c r="E113" t="s">
        <v>11</v>
      </c>
      <c r="F113" t="s">
        <v>12</v>
      </c>
      <c r="G113" s="6" t="s">
        <v>13</v>
      </c>
      <c r="H113">
        <v>2011</v>
      </c>
      <c r="I113" t="s">
        <v>15</v>
      </c>
      <c r="J113" t="s">
        <v>73</v>
      </c>
    </row>
    <row r="114" spans="1:10" ht="45">
      <c r="A114" t="str">
        <f t="shared" si="3"/>
        <v>2017-05-24</v>
      </c>
      <c r="B114" t="str">
        <f>"0200"</f>
        <v>0200</v>
      </c>
      <c r="C114" t="s">
        <v>10</v>
      </c>
      <c r="E114" t="s">
        <v>11</v>
      </c>
      <c r="F114" t="s">
        <v>12</v>
      </c>
      <c r="G114" s="6" t="s">
        <v>13</v>
      </c>
      <c r="H114">
        <v>2011</v>
      </c>
      <c r="I114" t="s">
        <v>15</v>
      </c>
      <c r="J114" t="s">
        <v>105</v>
      </c>
    </row>
    <row r="115" spans="1:10" ht="45">
      <c r="A115" t="str">
        <f t="shared" si="3"/>
        <v>2017-05-24</v>
      </c>
      <c r="B115" t="str">
        <f>"0300"</f>
        <v>0300</v>
      </c>
      <c r="C115" t="s">
        <v>10</v>
      </c>
      <c r="E115" t="s">
        <v>11</v>
      </c>
      <c r="F115" t="s">
        <v>12</v>
      </c>
      <c r="G115" s="6" t="s">
        <v>13</v>
      </c>
      <c r="H115">
        <v>2011</v>
      </c>
      <c r="I115" t="s">
        <v>15</v>
      </c>
      <c r="J115" t="s">
        <v>73</v>
      </c>
    </row>
    <row r="116" spans="1:10" ht="45">
      <c r="A116" t="str">
        <f t="shared" si="3"/>
        <v>2017-05-24</v>
      </c>
      <c r="B116" t="str">
        <f>"0400"</f>
        <v>0400</v>
      </c>
      <c r="C116" t="s">
        <v>10</v>
      </c>
      <c r="E116" t="s">
        <v>11</v>
      </c>
      <c r="F116" t="s">
        <v>12</v>
      </c>
      <c r="G116" s="6" t="s">
        <v>13</v>
      </c>
      <c r="H116">
        <v>2011</v>
      </c>
      <c r="I116" t="s">
        <v>15</v>
      </c>
      <c r="J116" t="s">
        <v>104</v>
      </c>
    </row>
    <row r="117" spans="1:10" ht="45">
      <c r="A117" t="str">
        <f t="shared" si="3"/>
        <v>2017-05-24</v>
      </c>
      <c r="B117" t="str">
        <f>"0500"</f>
        <v>0500</v>
      </c>
      <c r="C117" t="s">
        <v>10</v>
      </c>
      <c r="E117" t="s">
        <v>11</v>
      </c>
      <c r="F117" t="s">
        <v>12</v>
      </c>
      <c r="G117" s="6" t="s">
        <v>13</v>
      </c>
      <c r="H117">
        <v>2011</v>
      </c>
      <c r="I117" t="s">
        <v>15</v>
      </c>
      <c r="J117" t="s">
        <v>105</v>
      </c>
    </row>
    <row r="118" spans="1:10" ht="30">
      <c r="A118" t="str">
        <f t="shared" si="3"/>
        <v>2017-05-24</v>
      </c>
      <c r="B118" t="str">
        <f>"0600"</f>
        <v>0600</v>
      </c>
      <c r="C118" t="s">
        <v>32</v>
      </c>
      <c r="D118" t="s">
        <v>207</v>
      </c>
      <c r="E118" t="s">
        <v>18</v>
      </c>
      <c r="G118" s="6" t="s">
        <v>206</v>
      </c>
      <c r="H118">
        <v>2012</v>
      </c>
      <c r="I118" t="s">
        <v>15</v>
      </c>
      <c r="J118" t="s">
        <v>31</v>
      </c>
    </row>
    <row r="119" spans="1:10" ht="45">
      <c r="A119" t="str">
        <f t="shared" si="3"/>
        <v>2017-05-24</v>
      </c>
      <c r="B119" t="str">
        <f>"0630"</f>
        <v>0630</v>
      </c>
      <c r="C119" t="s">
        <v>29</v>
      </c>
      <c r="D119" t="s">
        <v>208</v>
      </c>
      <c r="E119" t="s">
        <v>18</v>
      </c>
      <c r="G119" s="6" t="s">
        <v>30</v>
      </c>
      <c r="H119">
        <v>2005</v>
      </c>
      <c r="I119" t="s">
        <v>21</v>
      </c>
      <c r="J119" t="s">
        <v>31</v>
      </c>
    </row>
    <row r="120" spans="1:10" ht="30">
      <c r="A120" t="str">
        <f t="shared" si="3"/>
        <v>2017-05-24</v>
      </c>
      <c r="B120" t="str">
        <f>"0700"</f>
        <v>0700</v>
      </c>
      <c r="C120" t="s">
        <v>109</v>
      </c>
      <c r="E120" t="s">
        <v>11</v>
      </c>
      <c r="G120" s="6" t="s">
        <v>111</v>
      </c>
      <c r="H120">
        <v>2014</v>
      </c>
      <c r="I120" t="s">
        <v>15</v>
      </c>
      <c r="J120" t="s">
        <v>64</v>
      </c>
    </row>
    <row r="121" spans="1:10" ht="30">
      <c r="A121" t="str">
        <f t="shared" si="3"/>
        <v>2017-05-24</v>
      </c>
      <c r="B121" t="str">
        <f>"0730"</f>
        <v>0730</v>
      </c>
      <c r="C121" t="s">
        <v>32</v>
      </c>
      <c r="D121" t="s">
        <v>210</v>
      </c>
      <c r="E121" t="s">
        <v>18</v>
      </c>
      <c r="G121" s="6" t="s">
        <v>209</v>
      </c>
      <c r="H121">
        <v>2012</v>
      </c>
      <c r="I121" t="s">
        <v>15</v>
      </c>
      <c r="J121" t="s">
        <v>31</v>
      </c>
    </row>
    <row r="122" spans="1:10" ht="30">
      <c r="A122" t="str">
        <f t="shared" si="3"/>
        <v>2017-05-24</v>
      </c>
      <c r="B122" t="str">
        <f>"0800"</f>
        <v>0800</v>
      </c>
      <c r="C122" t="s">
        <v>43</v>
      </c>
      <c r="E122" t="s">
        <v>18</v>
      </c>
      <c r="G122" s="6" t="s">
        <v>115</v>
      </c>
      <c r="H122">
        <v>2007</v>
      </c>
      <c r="I122" t="s">
        <v>15</v>
      </c>
      <c r="J122" t="s">
        <v>112</v>
      </c>
    </row>
    <row r="123" spans="1:10" ht="45">
      <c r="A123" t="str">
        <f t="shared" si="3"/>
        <v>2017-05-24</v>
      </c>
      <c r="B123" t="str">
        <f>"0830"</f>
        <v>0830</v>
      </c>
      <c r="C123" t="s">
        <v>29</v>
      </c>
      <c r="D123" t="s">
        <v>211</v>
      </c>
      <c r="E123" t="s">
        <v>18</v>
      </c>
      <c r="G123" s="6" t="s">
        <v>30</v>
      </c>
      <c r="H123">
        <v>2005</v>
      </c>
      <c r="I123" t="s">
        <v>21</v>
      </c>
      <c r="J123" t="s">
        <v>31</v>
      </c>
    </row>
    <row r="124" spans="1:10" ht="30">
      <c r="A124" t="str">
        <f t="shared" si="3"/>
        <v>2017-05-24</v>
      </c>
      <c r="B124" t="str">
        <f>"0900"</f>
        <v>0900</v>
      </c>
      <c r="C124" t="s">
        <v>17</v>
      </c>
      <c r="D124" t="s">
        <v>369</v>
      </c>
      <c r="E124" t="s">
        <v>18</v>
      </c>
      <c r="G124" s="6" t="s">
        <v>19</v>
      </c>
      <c r="H124">
        <v>2002</v>
      </c>
      <c r="I124" t="s">
        <v>21</v>
      </c>
      <c r="J124" t="s">
        <v>22</v>
      </c>
    </row>
    <row r="125" spans="1:10" ht="45">
      <c r="A125" t="str">
        <f t="shared" si="3"/>
        <v>2017-05-24</v>
      </c>
      <c r="B125" t="str">
        <f>"0915"</f>
        <v>0915</v>
      </c>
      <c r="C125" t="s">
        <v>370</v>
      </c>
      <c r="D125" t="s">
        <v>213</v>
      </c>
      <c r="G125" s="6" t="s">
        <v>386</v>
      </c>
      <c r="H125">
        <v>2016</v>
      </c>
      <c r="I125" t="s">
        <v>15</v>
      </c>
      <c r="J125" t="s">
        <v>177</v>
      </c>
    </row>
    <row r="126" spans="1:10" ht="30">
      <c r="A126" t="str">
        <f t="shared" si="3"/>
        <v>2017-05-24</v>
      </c>
      <c r="B126" t="str">
        <f>"0930"</f>
        <v>0930</v>
      </c>
      <c r="C126" t="s">
        <v>45</v>
      </c>
      <c r="D126" t="s">
        <v>371</v>
      </c>
      <c r="E126" t="s">
        <v>11</v>
      </c>
      <c r="G126" s="6" t="s">
        <v>46</v>
      </c>
      <c r="H126">
        <v>1982</v>
      </c>
      <c r="I126" t="s">
        <v>47</v>
      </c>
      <c r="J126" t="s">
        <v>48</v>
      </c>
    </row>
    <row r="127" spans="1:10" ht="45">
      <c r="A127" t="str">
        <f t="shared" si="3"/>
        <v>2017-05-24</v>
      </c>
      <c r="B127" t="str">
        <f>"1000"</f>
        <v>1000</v>
      </c>
      <c r="C127" t="s">
        <v>153</v>
      </c>
      <c r="E127" t="s">
        <v>50</v>
      </c>
      <c r="G127" s="6" t="s">
        <v>154</v>
      </c>
      <c r="H127">
        <v>2017</v>
      </c>
      <c r="I127" t="s">
        <v>15</v>
      </c>
      <c r="J127" t="s">
        <v>64</v>
      </c>
    </row>
    <row r="128" spans="1:10" ht="30">
      <c r="A128" t="str">
        <f t="shared" si="3"/>
        <v>2017-05-24</v>
      </c>
      <c r="B128" t="str">
        <f>"1030"</f>
        <v>1030</v>
      </c>
      <c r="C128" t="s">
        <v>372</v>
      </c>
      <c r="D128" t="s">
        <v>198</v>
      </c>
      <c r="G128" s="6" t="s">
        <v>197</v>
      </c>
      <c r="H128">
        <v>2015</v>
      </c>
      <c r="I128" t="s">
        <v>21</v>
      </c>
      <c r="J128" t="s">
        <v>28</v>
      </c>
    </row>
    <row r="129" spans="1:10" ht="45">
      <c r="A129" t="str">
        <f t="shared" si="3"/>
        <v>2017-05-24</v>
      </c>
      <c r="B129" t="str">
        <f>"1100"</f>
        <v>1100</v>
      </c>
      <c r="C129" t="s">
        <v>203</v>
      </c>
      <c r="E129" t="s">
        <v>18</v>
      </c>
      <c r="G129" s="6" t="s">
        <v>204</v>
      </c>
      <c r="H129">
        <v>2014</v>
      </c>
      <c r="I129" t="s">
        <v>15</v>
      </c>
      <c r="J129" t="s">
        <v>205</v>
      </c>
    </row>
    <row r="130" spans="1:10" ht="30">
      <c r="A130" t="str">
        <f t="shared" si="3"/>
        <v>2017-05-24</v>
      </c>
      <c r="B130" t="str">
        <f>"1200"</f>
        <v>1200</v>
      </c>
      <c r="C130" t="s">
        <v>361</v>
      </c>
      <c r="E130" t="s">
        <v>50</v>
      </c>
      <c r="G130" s="6" t="s">
        <v>202</v>
      </c>
      <c r="H130">
        <v>2017</v>
      </c>
      <c r="I130" t="s">
        <v>15</v>
      </c>
      <c r="J130" t="s">
        <v>75</v>
      </c>
    </row>
    <row r="131" spans="1:10" ht="36.75" customHeight="1">
      <c r="A131" t="str">
        <f t="shared" si="3"/>
        <v>2017-05-24</v>
      </c>
      <c r="B131" t="str">
        <f>"1330"</f>
        <v>1330</v>
      </c>
      <c r="C131" t="s">
        <v>368</v>
      </c>
      <c r="E131" t="s">
        <v>11</v>
      </c>
      <c r="F131" t="s">
        <v>199</v>
      </c>
      <c r="G131" s="6" t="s">
        <v>200</v>
      </c>
      <c r="H131">
        <v>0</v>
      </c>
      <c r="I131" t="s">
        <v>15</v>
      </c>
      <c r="J131" t="s">
        <v>201</v>
      </c>
    </row>
    <row r="132" spans="1:10" ht="45">
      <c r="A132" t="str">
        <f t="shared" si="3"/>
        <v>2017-05-24</v>
      </c>
      <c r="B132" t="str">
        <f>"1430"</f>
        <v>1430</v>
      </c>
      <c r="C132" t="s">
        <v>186</v>
      </c>
      <c r="D132" t="s">
        <v>188</v>
      </c>
      <c r="E132" t="s">
        <v>18</v>
      </c>
      <c r="G132" s="6" t="s">
        <v>187</v>
      </c>
      <c r="H132">
        <v>0</v>
      </c>
      <c r="I132" t="s">
        <v>15</v>
      </c>
      <c r="J132" t="s">
        <v>24</v>
      </c>
    </row>
    <row r="133" spans="1:10" ht="45">
      <c r="A133" t="str">
        <f t="shared" si="3"/>
        <v>2017-05-24</v>
      </c>
      <c r="B133" t="str">
        <f>"1445"</f>
        <v>1445</v>
      </c>
      <c r="C133" t="s">
        <v>186</v>
      </c>
      <c r="D133" t="s">
        <v>190</v>
      </c>
      <c r="E133" t="s">
        <v>11</v>
      </c>
      <c r="G133" s="6" t="s">
        <v>189</v>
      </c>
      <c r="H133">
        <v>0</v>
      </c>
      <c r="I133" t="s">
        <v>15</v>
      </c>
      <c r="J133" t="s">
        <v>24</v>
      </c>
    </row>
    <row r="134" spans="1:10" ht="45">
      <c r="A134" t="str">
        <f t="shared" si="3"/>
        <v>2017-05-24</v>
      </c>
      <c r="B134" t="str">
        <f>"1500"</f>
        <v>1500</v>
      </c>
      <c r="C134" t="s">
        <v>212</v>
      </c>
      <c r="D134" t="s">
        <v>213</v>
      </c>
      <c r="G134" s="6" t="s">
        <v>386</v>
      </c>
      <c r="H134">
        <v>2016</v>
      </c>
      <c r="I134" t="s">
        <v>15</v>
      </c>
      <c r="J134" t="s">
        <v>177</v>
      </c>
    </row>
    <row r="135" spans="1:10" ht="30">
      <c r="A135" t="str">
        <f t="shared" si="3"/>
        <v>2017-05-24</v>
      </c>
      <c r="B135" t="str">
        <f>"1515"</f>
        <v>1515</v>
      </c>
      <c r="C135" t="s">
        <v>120</v>
      </c>
      <c r="E135" t="s">
        <v>18</v>
      </c>
      <c r="G135" s="6" t="s">
        <v>121</v>
      </c>
      <c r="H135">
        <v>0</v>
      </c>
      <c r="I135" t="s">
        <v>21</v>
      </c>
      <c r="J135" t="s">
        <v>22</v>
      </c>
    </row>
    <row r="136" spans="1:10" ht="30">
      <c r="A136" t="str">
        <f t="shared" si="3"/>
        <v>2017-05-24</v>
      </c>
      <c r="B136" t="str">
        <f>"1530"</f>
        <v>1530</v>
      </c>
      <c r="C136" t="s">
        <v>45</v>
      </c>
      <c r="D136" t="s">
        <v>373</v>
      </c>
      <c r="E136" t="s">
        <v>11</v>
      </c>
      <c r="G136" s="6" t="s">
        <v>46</v>
      </c>
      <c r="H136">
        <v>1982</v>
      </c>
      <c r="I136" t="s">
        <v>47</v>
      </c>
      <c r="J136" t="s">
        <v>48</v>
      </c>
    </row>
    <row r="137" spans="1:10" ht="45">
      <c r="A137" t="str">
        <f t="shared" si="3"/>
        <v>2017-05-24</v>
      </c>
      <c r="B137" t="str">
        <f>"1600"</f>
        <v>1600</v>
      </c>
      <c r="C137" t="s">
        <v>122</v>
      </c>
      <c r="E137" t="s">
        <v>11</v>
      </c>
      <c r="G137" s="6" t="s">
        <v>123</v>
      </c>
      <c r="H137">
        <v>2014</v>
      </c>
      <c r="I137" t="s">
        <v>21</v>
      </c>
      <c r="J137" t="s">
        <v>28</v>
      </c>
    </row>
    <row r="138" spans="1:10" ht="30">
      <c r="A138" t="str">
        <f t="shared" si="3"/>
        <v>2017-05-24</v>
      </c>
      <c r="B138" t="str">
        <f>"1630"</f>
        <v>1630</v>
      </c>
      <c r="C138" t="s">
        <v>39</v>
      </c>
      <c r="D138" t="s">
        <v>41</v>
      </c>
      <c r="E138" t="s">
        <v>18</v>
      </c>
      <c r="G138" s="6" t="s">
        <v>40</v>
      </c>
      <c r="H138">
        <v>2013</v>
      </c>
      <c r="I138" t="s">
        <v>21</v>
      </c>
      <c r="J138" t="s">
        <v>42</v>
      </c>
    </row>
    <row r="139" spans="1:10" ht="45">
      <c r="A139" t="str">
        <f t="shared" si="3"/>
        <v>2017-05-24</v>
      </c>
      <c r="B139" t="str">
        <f>"1700"</f>
        <v>1700</v>
      </c>
      <c r="C139" t="s">
        <v>125</v>
      </c>
      <c r="D139" t="s">
        <v>214</v>
      </c>
      <c r="E139" t="s">
        <v>11</v>
      </c>
      <c r="G139" s="6" t="s">
        <v>126</v>
      </c>
      <c r="H139">
        <v>2013</v>
      </c>
      <c r="I139" t="s">
        <v>128</v>
      </c>
      <c r="J139" t="s">
        <v>38</v>
      </c>
    </row>
    <row r="140" spans="1:10" ht="30">
      <c r="A140" t="str">
        <f t="shared" si="3"/>
        <v>2017-05-24</v>
      </c>
      <c r="B140" t="str">
        <f>"1730"</f>
        <v>1730</v>
      </c>
      <c r="C140" t="s">
        <v>129</v>
      </c>
      <c r="D140" t="s">
        <v>215</v>
      </c>
      <c r="E140" t="s">
        <v>18</v>
      </c>
      <c r="G140" s="6" t="s">
        <v>130</v>
      </c>
      <c r="H140">
        <v>2012</v>
      </c>
      <c r="I140" t="s">
        <v>52</v>
      </c>
      <c r="J140" t="s">
        <v>53</v>
      </c>
    </row>
    <row r="141" spans="1:10" ht="45">
      <c r="A141" t="str">
        <f t="shared" si="3"/>
        <v>2017-05-24</v>
      </c>
      <c r="B141" t="str">
        <f>"1800"</f>
        <v>1800</v>
      </c>
      <c r="C141" t="s">
        <v>216</v>
      </c>
      <c r="D141" t="s">
        <v>218</v>
      </c>
      <c r="E141" t="s">
        <v>18</v>
      </c>
      <c r="G141" s="6" t="s">
        <v>217</v>
      </c>
      <c r="H141">
        <v>0</v>
      </c>
      <c r="I141" t="s">
        <v>15</v>
      </c>
      <c r="J141" t="s">
        <v>24</v>
      </c>
    </row>
    <row r="142" spans="1:10" ht="30">
      <c r="A142" t="str">
        <f t="shared" si="3"/>
        <v>2017-05-24</v>
      </c>
      <c r="B142" t="str">
        <f>"1815"</f>
        <v>1815</v>
      </c>
      <c r="C142" t="s">
        <v>216</v>
      </c>
      <c r="D142" t="s">
        <v>220</v>
      </c>
      <c r="E142" t="s">
        <v>18</v>
      </c>
      <c r="G142" s="6" t="s">
        <v>219</v>
      </c>
      <c r="H142">
        <v>0</v>
      </c>
      <c r="I142" t="s">
        <v>15</v>
      </c>
      <c r="J142" t="s">
        <v>22</v>
      </c>
    </row>
    <row r="143" spans="1:10" ht="45">
      <c r="A143" t="str">
        <f t="shared" si="3"/>
        <v>2017-05-24</v>
      </c>
      <c r="B143" t="str">
        <f>"1830"</f>
        <v>1830</v>
      </c>
      <c r="C143" t="s">
        <v>191</v>
      </c>
      <c r="D143" t="s">
        <v>221</v>
      </c>
      <c r="E143" t="s">
        <v>18</v>
      </c>
      <c r="G143" s="6" t="s">
        <v>192</v>
      </c>
      <c r="H143">
        <v>2012</v>
      </c>
      <c r="I143" t="s">
        <v>52</v>
      </c>
      <c r="J143" t="s">
        <v>64</v>
      </c>
    </row>
    <row r="144" spans="1:10" ht="45">
      <c r="A144" t="str">
        <f t="shared" si="3"/>
        <v>2017-05-24</v>
      </c>
      <c r="B144" t="str">
        <f>"1900"</f>
        <v>1900</v>
      </c>
      <c r="C144" t="s">
        <v>142</v>
      </c>
      <c r="D144" t="s">
        <v>223</v>
      </c>
      <c r="E144" t="s">
        <v>18</v>
      </c>
      <c r="G144" s="6" t="s">
        <v>222</v>
      </c>
      <c r="H144">
        <v>2016</v>
      </c>
      <c r="I144" t="s">
        <v>15</v>
      </c>
      <c r="J144" t="s">
        <v>22</v>
      </c>
    </row>
    <row r="145" spans="1:10" ht="45">
      <c r="A145" t="str">
        <f t="shared" si="3"/>
        <v>2017-05-24</v>
      </c>
      <c r="B145" t="str">
        <f>"1920"</f>
        <v>1920</v>
      </c>
      <c r="C145" t="s">
        <v>145</v>
      </c>
      <c r="E145" t="s">
        <v>50</v>
      </c>
      <c r="G145" s="6" t="s">
        <v>146</v>
      </c>
      <c r="H145">
        <v>2017</v>
      </c>
      <c r="I145" t="s">
        <v>15</v>
      </c>
      <c r="J145" t="s">
        <v>147</v>
      </c>
    </row>
    <row r="146" spans="1:10" ht="30">
      <c r="A146" t="str">
        <f t="shared" si="3"/>
        <v>2017-05-24</v>
      </c>
      <c r="B146" t="str">
        <f>"1930"</f>
        <v>1930</v>
      </c>
      <c r="C146" t="s">
        <v>224</v>
      </c>
      <c r="D146" t="s">
        <v>226</v>
      </c>
      <c r="G146" s="6" t="s">
        <v>225</v>
      </c>
      <c r="H146">
        <v>0</v>
      </c>
      <c r="I146" t="s">
        <v>15</v>
      </c>
      <c r="J146" t="s">
        <v>53</v>
      </c>
    </row>
    <row r="147" spans="1:10" ht="45">
      <c r="A147" t="str">
        <f t="shared" si="3"/>
        <v>2017-05-24</v>
      </c>
      <c r="B147" t="str">
        <f>"2000"</f>
        <v>2000</v>
      </c>
      <c r="C147" t="s">
        <v>227</v>
      </c>
      <c r="E147" t="s">
        <v>11</v>
      </c>
      <c r="G147" s="6" t="s">
        <v>228</v>
      </c>
      <c r="H147">
        <v>2014</v>
      </c>
      <c r="I147" t="s">
        <v>15</v>
      </c>
      <c r="J147" t="s">
        <v>64</v>
      </c>
    </row>
    <row r="148" spans="1:10" ht="15">
      <c r="A148" t="str">
        <f t="shared" si="3"/>
        <v>2017-05-24</v>
      </c>
      <c r="B148" t="str">
        <f>"2030"</f>
        <v>2030</v>
      </c>
      <c r="C148" t="s">
        <v>374</v>
      </c>
      <c r="G148" s="6" t="s">
        <v>387</v>
      </c>
      <c r="H148">
        <v>2017</v>
      </c>
      <c r="I148" t="s">
        <v>15</v>
      </c>
      <c r="J148" t="s">
        <v>229</v>
      </c>
    </row>
    <row r="149" spans="1:10" ht="45">
      <c r="A149" t="str">
        <f t="shared" si="3"/>
        <v>2017-05-24</v>
      </c>
      <c r="B149" t="str">
        <f>"2100"</f>
        <v>2100</v>
      </c>
      <c r="C149" t="s">
        <v>153</v>
      </c>
      <c r="E149" t="s">
        <v>50</v>
      </c>
      <c r="G149" s="6" t="s">
        <v>154</v>
      </c>
      <c r="H149">
        <v>2017</v>
      </c>
      <c r="I149" t="s">
        <v>15</v>
      </c>
      <c r="J149" t="s">
        <v>64</v>
      </c>
    </row>
    <row r="150" spans="1:10" ht="30">
      <c r="A150" t="str">
        <f t="shared" si="3"/>
        <v>2017-05-24</v>
      </c>
      <c r="B150" t="str">
        <f>"2130"</f>
        <v>2130</v>
      </c>
      <c r="C150" t="s">
        <v>230</v>
      </c>
      <c r="G150" s="6" t="s">
        <v>231</v>
      </c>
      <c r="H150">
        <v>0</v>
      </c>
      <c r="I150" t="s">
        <v>15</v>
      </c>
      <c r="J150" t="s">
        <v>229</v>
      </c>
    </row>
    <row r="151" spans="1:10" ht="30">
      <c r="A151" t="str">
        <f t="shared" si="3"/>
        <v>2017-05-24</v>
      </c>
      <c r="B151" t="str">
        <f>"2200"</f>
        <v>2200</v>
      </c>
      <c r="C151" t="s">
        <v>232</v>
      </c>
      <c r="D151" t="s">
        <v>235</v>
      </c>
      <c r="E151" t="s">
        <v>11</v>
      </c>
      <c r="F151" t="s">
        <v>233</v>
      </c>
      <c r="G151" s="6" t="s">
        <v>234</v>
      </c>
      <c r="H151">
        <v>2000</v>
      </c>
      <c r="I151" t="s">
        <v>236</v>
      </c>
      <c r="J151" t="s">
        <v>237</v>
      </c>
    </row>
    <row r="152" spans="1:10" ht="30">
      <c r="A152" t="str">
        <f t="shared" si="3"/>
        <v>2017-05-24</v>
      </c>
      <c r="B152" t="str">
        <f>"2330"</f>
        <v>2330</v>
      </c>
      <c r="C152" t="s">
        <v>230</v>
      </c>
      <c r="G152" s="6" t="s">
        <v>231</v>
      </c>
      <c r="H152">
        <v>0</v>
      </c>
      <c r="I152" t="s">
        <v>15</v>
      </c>
      <c r="J152" t="s">
        <v>53</v>
      </c>
    </row>
    <row r="153" spans="1:10" ht="45">
      <c r="A153" t="str">
        <f aca="true" t="shared" si="4" ref="A153:A193">"2017-05-25"</f>
        <v>2017-05-25</v>
      </c>
      <c r="B153" t="str">
        <f>"0000"</f>
        <v>0000</v>
      </c>
      <c r="C153" t="s">
        <v>10</v>
      </c>
      <c r="E153" t="s">
        <v>11</v>
      </c>
      <c r="F153" t="s">
        <v>12</v>
      </c>
      <c r="G153" s="6" t="s">
        <v>13</v>
      </c>
      <c r="H153">
        <v>2011</v>
      </c>
      <c r="I153" t="s">
        <v>15</v>
      </c>
      <c r="J153" t="s">
        <v>68</v>
      </c>
    </row>
    <row r="154" spans="1:10" ht="45">
      <c r="A154" t="str">
        <f t="shared" si="4"/>
        <v>2017-05-25</v>
      </c>
      <c r="B154" t="str">
        <f>"0100"</f>
        <v>0100</v>
      </c>
      <c r="C154" t="s">
        <v>10</v>
      </c>
      <c r="E154" t="s">
        <v>11</v>
      </c>
      <c r="F154" t="s">
        <v>12</v>
      </c>
      <c r="G154" s="6" t="s">
        <v>13</v>
      </c>
      <c r="H154">
        <v>2011</v>
      </c>
      <c r="I154" t="s">
        <v>15</v>
      </c>
      <c r="J154" t="s">
        <v>60</v>
      </c>
    </row>
    <row r="155" spans="1:10" ht="45">
      <c r="A155" t="str">
        <f t="shared" si="4"/>
        <v>2017-05-25</v>
      </c>
      <c r="B155" t="str">
        <f>"0200"</f>
        <v>0200</v>
      </c>
      <c r="C155" t="s">
        <v>10</v>
      </c>
      <c r="E155" t="s">
        <v>11</v>
      </c>
      <c r="F155" t="s">
        <v>12</v>
      </c>
      <c r="G155" s="6" t="s">
        <v>13</v>
      </c>
      <c r="H155">
        <v>2011</v>
      </c>
      <c r="I155" t="s">
        <v>15</v>
      </c>
      <c r="J155" t="s">
        <v>68</v>
      </c>
    </row>
    <row r="156" spans="1:10" ht="45">
      <c r="A156" t="str">
        <f t="shared" si="4"/>
        <v>2017-05-25</v>
      </c>
      <c r="B156" t="str">
        <f>"0300"</f>
        <v>0300</v>
      </c>
      <c r="C156" t="s">
        <v>10</v>
      </c>
      <c r="E156" t="s">
        <v>11</v>
      </c>
      <c r="F156" t="s">
        <v>12</v>
      </c>
      <c r="G156" s="6" t="s">
        <v>13</v>
      </c>
      <c r="H156">
        <v>2011</v>
      </c>
      <c r="I156" t="s">
        <v>15</v>
      </c>
      <c r="J156" t="s">
        <v>73</v>
      </c>
    </row>
    <row r="157" spans="1:10" ht="45">
      <c r="A157" t="str">
        <f t="shared" si="4"/>
        <v>2017-05-25</v>
      </c>
      <c r="B157" t="str">
        <f>"0400"</f>
        <v>0400</v>
      </c>
      <c r="C157" t="s">
        <v>10</v>
      </c>
      <c r="E157" t="s">
        <v>11</v>
      </c>
      <c r="F157" t="s">
        <v>12</v>
      </c>
      <c r="G157" s="6" t="s">
        <v>13</v>
      </c>
      <c r="H157">
        <v>2011</v>
      </c>
      <c r="I157" t="s">
        <v>15</v>
      </c>
      <c r="J157" t="s">
        <v>73</v>
      </c>
    </row>
    <row r="158" spans="1:10" ht="45">
      <c r="A158" t="str">
        <f t="shared" si="4"/>
        <v>2017-05-25</v>
      </c>
      <c r="B158" t="str">
        <f>"0500"</f>
        <v>0500</v>
      </c>
      <c r="C158" t="s">
        <v>10</v>
      </c>
      <c r="E158" t="s">
        <v>11</v>
      </c>
      <c r="F158" t="s">
        <v>12</v>
      </c>
      <c r="G158" s="6" t="s">
        <v>13</v>
      </c>
      <c r="H158">
        <v>2011</v>
      </c>
      <c r="I158" t="s">
        <v>15</v>
      </c>
      <c r="J158" t="s">
        <v>238</v>
      </c>
    </row>
    <row r="159" spans="1:10" ht="30">
      <c r="A159" t="str">
        <f t="shared" si="4"/>
        <v>2017-05-25</v>
      </c>
      <c r="B159" t="str">
        <f>"0600"</f>
        <v>0600</v>
      </c>
      <c r="C159" t="s">
        <v>32</v>
      </c>
      <c r="D159" t="s">
        <v>240</v>
      </c>
      <c r="E159" t="s">
        <v>18</v>
      </c>
      <c r="G159" s="6" t="s">
        <v>239</v>
      </c>
      <c r="H159">
        <v>2012</v>
      </c>
      <c r="I159" t="s">
        <v>15</v>
      </c>
      <c r="J159" t="s">
        <v>31</v>
      </c>
    </row>
    <row r="160" spans="1:10" ht="45">
      <c r="A160" t="str">
        <f t="shared" si="4"/>
        <v>2017-05-25</v>
      </c>
      <c r="B160" t="str">
        <f>"0630"</f>
        <v>0630</v>
      </c>
      <c r="C160" t="s">
        <v>29</v>
      </c>
      <c r="D160" t="s">
        <v>116</v>
      </c>
      <c r="E160" t="s">
        <v>18</v>
      </c>
      <c r="G160" s="6" t="s">
        <v>30</v>
      </c>
      <c r="H160">
        <v>2005</v>
      </c>
      <c r="I160" t="s">
        <v>21</v>
      </c>
      <c r="J160" t="s">
        <v>31</v>
      </c>
    </row>
    <row r="161" spans="1:10" ht="30">
      <c r="A161" t="str">
        <f t="shared" si="4"/>
        <v>2017-05-25</v>
      </c>
      <c r="B161" t="str">
        <f>"0700"</f>
        <v>0700</v>
      </c>
      <c r="C161" t="s">
        <v>109</v>
      </c>
      <c r="E161" t="s">
        <v>18</v>
      </c>
      <c r="G161" s="6" t="s">
        <v>111</v>
      </c>
      <c r="H161">
        <v>2014</v>
      </c>
      <c r="I161" t="s">
        <v>15</v>
      </c>
      <c r="J161" t="s">
        <v>112</v>
      </c>
    </row>
    <row r="162" spans="1:10" ht="30">
      <c r="A162" t="str">
        <f t="shared" si="4"/>
        <v>2017-05-25</v>
      </c>
      <c r="B162" t="str">
        <f>"0730"</f>
        <v>0730</v>
      </c>
      <c r="C162" t="s">
        <v>32</v>
      </c>
      <c r="D162" t="s">
        <v>242</v>
      </c>
      <c r="E162" t="s">
        <v>18</v>
      </c>
      <c r="G162" s="6" t="s">
        <v>241</v>
      </c>
      <c r="H162">
        <v>2012</v>
      </c>
      <c r="I162" t="s">
        <v>15</v>
      </c>
      <c r="J162" t="s">
        <v>112</v>
      </c>
    </row>
    <row r="163" spans="1:10" ht="30">
      <c r="A163" t="str">
        <f t="shared" si="4"/>
        <v>2017-05-25</v>
      </c>
      <c r="B163" t="str">
        <f>"0800"</f>
        <v>0800</v>
      </c>
      <c r="C163" t="s">
        <v>43</v>
      </c>
      <c r="E163" t="s">
        <v>18</v>
      </c>
      <c r="G163" s="6" t="s">
        <v>115</v>
      </c>
      <c r="H163">
        <v>2007</v>
      </c>
      <c r="I163" t="s">
        <v>15</v>
      </c>
      <c r="J163" t="s">
        <v>28</v>
      </c>
    </row>
    <row r="164" spans="1:10" ht="45">
      <c r="A164" t="str">
        <f t="shared" si="4"/>
        <v>2017-05-25</v>
      </c>
      <c r="B164" t="str">
        <f>"0830"</f>
        <v>0830</v>
      </c>
      <c r="C164" t="s">
        <v>29</v>
      </c>
      <c r="D164" t="s">
        <v>375</v>
      </c>
      <c r="E164" t="s">
        <v>18</v>
      </c>
      <c r="G164" s="6" t="s">
        <v>30</v>
      </c>
      <c r="H164">
        <v>2005</v>
      </c>
      <c r="I164" t="s">
        <v>21</v>
      </c>
      <c r="J164" t="s">
        <v>31</v>
      </c>
    </row>
    <row r="165" spans="1:10" ht="30">
      <c r="A165" t="str">
        <f t="shared" si="4"/>
        <v>2017-05-25</v>
      </c>
      <c r="B165" t="str">
        <f>"0900"</f>
        <v>0900</v>
      </c>
      <c r="C165" t="s">
        <v>17</v>
      </c>
      <c r="D165" t="s">
        <v>376</v>
      </c>
      <c r="E165" t="s">
        <v>18</v>
      </c>
      <c r="G165" s="6" t="s">
        <v>19</v>
      </c>
      <c r="H165">
        <v>2002</v>
      </c>
      <c r="I165" t="s">
        <v>21</v>
      </c>
      <c r="J165" t="s">
        <v>24</v>
      </c>
    </row>
    <row r="166" spans="1:10" ht="45">
      <c r="A166" t="str">
        <f t="shared" si="4"/>
        <v>2017-05-25</v>
      </c>
      <c r="B166" t="str">
        <f>"0915"</f>
        <v>0915</v>
      </c>
      <c r="C166" t="s">
        <v>243</v>
      </c>
      <c r="D166" t="s">
        <v>245</v>
      </c>
      <c r="G166" s="6" t="s">
        <v>244</v>
      </c>
      <c r="H166">
        <v>2016</v>
      </c>
      <c r="I166" t="s">
        <v>15</v>
      </c>
      <c r="J166" t="s">
        <v>177</v>
      </c>
    </row>
    <row r="167" spans="1:10" ht="30">
      <c r="A167" t="str">
        <f t="shared" si="4"/>
        <v>2017-05-25</v>
      </c>
      <c r="B167" t="str">
        <f>"0930"</f>
        <v>0930</v>
      </c>
      <c r="C167" t="s">
        <v>45</v>
      </c>
      <c r="D167" t="s">
        <v>246</v>
      </c>
      <c r="E167" t="s">
        <v>11</v>
      </c>
      <c r="G167" s="6" t="s">
        <v>46</v>
      </c>
      <c r="H167">
        <v>1982</v>
      </c>
      <c r="I167" t="s">
        <v>47</v>
      </c>
      <c r="J167" t="s">
        <v>48</v>
      </c>
    </row>
    <row r="168" spans="1:10" ht="45">
      <c r="A168" t="str">
        <f t="shared" si="4"/>
        <v>2017-05-25</v>
      </c>
      <c r="B168" t="str">
        <f>"1000"</f>
        <v>1000</v>
      </c>
      <c r="C168" t="s">
        <v>153</v>
      </c>
      <c r="E168" t="s">
        <v>50</v>
      </c>
      <c r="G168" s="6" t="s">
        <v>154</v>
      </c>
      <c r="H168">
        <v>2017</v>
      </c>
      <c r="I168" t="s">
        <v>15</v>
      </c>
      <c r="J168" t="s">
        <v>64</v>
      </c>
    </row>
    <row r="169" spans="1:10" ht="30">
      <c r="A169" t="str">
        <f t="shared" si="4"/>
        <v>2017-05-25</v>
      </c>
      <c r="B169" t="str">
        <f>"1030"</f>
        <v>1030</v>
      </c>
      <c r="C169" t="s">
        <v>224</v>
      </c>
      <c r="D169" t="s">
        <v>226</v>
      </c>
      <c r="G169" s="6" t="s">
        <v>225</v>
      </c>
      <c r="H169">
        <v>0</v>
      </c>
      <c r="I169" t="s">
        <v>15</v>
      </c>
      <c r="J169" t="s">
        <v>53</v>
      </c>
    </row>
    <row r="170" spans="1:10" ht="15">
      <c r="A170" t="str">
        <f t="shared" si="4"/>
        <v>2017-05-25</v>
      </c>
      <c r="B170" t="str">
        <f>"1100"</f>
        <v>1100</v>
      </c>
      <c r="C170" t="s">
        <v>374</v>
      </c>
      <c r="G170" s="6" t="s">
        <v>387</v>
      </c>
      <c r="H170">
        <v>2017</v>
      </c>
      <c r="I170" t="s">
        <v>15</v>
      </c>
      <c r="J170" t="s">
        <v>229</v>
      </c>
    </row>
    <row r="171" spans="1:10" ht="45">
      <c r="A171" t="str">
        <f t="shared" si="4"/>
        <v>2017-05-25</v>
      </c>
      <c r="B171" t="str">
        <f>"1130"</f>
        <v>1130</v>
      </c>
      <c r="C171" t="s">
        <v>227</v>
      </c>
      <c r="E171" t="s">
        <v>11</v>
      </c>
      <c r="G171" s="6" t="s">
        <v>228</v>
      </c>
      <c r="H171">
        <v>2014</v>
      </c>
      <c r="I171" t="s">
        <v>15</v>
      </c>
      <c r="J171" t="s">
        <v>64</v>
      </c>
    </row>
    <row r="172" spans="1:10" ht="30">
      <c r="A172" t="str">
        <f t="shared" si="4"/>
        <v>2017-05-25</v>
      </c>
      <c r="B172" t="str">
        <f>"1200"</f>
        <v>1200</v>
      </c>
      <c r="C172" t="s">
        <v>230</v>
      </c>
      <c r="G172" s="6" t="s">
        <v>231</v>
      </c>
      <c r="H172">
        <v>0</v>
      </c>
      <c r="I172" t="s">
        <v>15</v>
      </c>
      <c r="J172" t="s">
        <v>53</v>
      </c>
    </row>
    <row r="173" spans="1:10" ht="30">
      <c r="A173" t="str">
        <f t="shared" si="4"/>
        <v>2017-05-25</v>
      </c>
      <c r="B173" t="str">
        <f>"1230"</f>
        <v>1230</v>
      </c>
      <c r="C173" t="s">
        <v>232</v>
      </c>
      <c r="D173" t="s">
        <v>235</v>
      </c>
      <c r="E173" t="s">
        <v>11</v>
      </c>
      <c r="F173" t="s">
        <v>233</v>
      </c>
      <c r="G173" s="6" t="s">
        <v>234</v>
      </c>
      <c r="H173">
        <v>2000</v>
      </c>
      <c r="I173" t="s">
        <v>236</v>
      </c>
      <c r="J173" t="s">
        <v>237</v>
      </c>
    </row>
    <row r="174" spans="1:10" ht="30">
      <c r="A174" t="str">
        <f t="shared" si="4"/>
        <v>2017-05-25</v>
      </c>
      <c r="B174" t="str">
        <f>"1400"</f>
        <v>1400</v>
      </c>
      <c r="C174" t="s">
        <v>247</v>
      </c>
      <c r="E174" t="s">
        <v>18</v>
      </c>
      <c r="G174" s="6" t="s">
        <v>248</v>
      </c>
      <c r="H174">
        <v>2014</v>
      </c>
      <c r="I174" t="s">
        <v>15</v>
      </c>
      <c r="J174" t="s">
        <v>31</v>
      </c>
    </row>
    <row r="175" spans="1:10" ht="45">
      <c r="A175" t="str">
        <f t="shared" si="4"/>
        <v>2017-05-25</v>
      </c>
      <c r="B175" t="str">
        <f>"1430"</f>
        <v>1430</v>
      </c>
      <c r="C175" t="s">
        <v>216</v>
      </c>
      <c r="D175" t="s">
        <v>218</v>
      </c>
      <c r="E175" t="s">
        <v>18</v>
      </c>
      <c r="G175" s="6" t="s">
        <v>217</v>
      </c>
      <c r="H175">
        <v>0</v>
      </c>
      <c r="I175" t="s">
        <v>15</v>
      </c>
      <c r="J175" t="s">
        <v>24</v>
      </c>
    </row>
    <row r="176" spans="1:10" ht="30">
      <c r="A176" t="str">
        <f t="shared" si="4"/>
        <v>2017-05-25</v>
      </c>
      <c r="B176" t="str">
        <f>"1445"</f>
        <v>1445</v>
      </c>
      <c r="C176" t="s">
        <v>216</v>
      </c>
      <c r="D176" t="s">
        <v>220</v>
      </c>
      <c r="E176" t="s">
        <v>18</v>
      </c>
      <c r="G176" s="6" t="s">
        <v>219</v>
      </c>
      <c r="H176">
        <v>0</v>
      </c>
      <c r="I176" t="s">
        <v>15</v>
      </c>
      <c r="J176" t="s">
        <v>22</v>
      </c>
    </row>
    <row r="177" spans="1:10" ht="45">
      <c r="A177" t="str">
        <f t="shared" si="4"/>
        <v>2017-05-25</v>
      </c>
      <c r="B177" t="str">
        <f>"1500"</f>
        <v>1500</v>
      </c>
      <c r="C177" t="s">
        <v>370</v>
      </c>
      <c r="D177" t="s">
        <v>245</v>
      </c>
      <c r="G177" s="6" t="s">
        <v>244</v>
      </c>
      <c r="H177">
        <v>2016</v>
      </c>
      <c r="I177" t="s">
        <v>15</v>
      </c>
      <c r="J177" t="s">
        <v>177</v>
      </c>
    </row>
    <row r="178" spans="1:10" ht="30">
      <c r="A178" t="str">
        <f t="shared" si="4"/>
        <v>2017-05-25</v>
      </c>
      <c r="B178" t="str">
        <f>"1515"</f>
        <v>1515</v>
      </c>
      <c r="C178" t="s">
        <v>120</v>
      </c>
      <c r="E178" t="s">
        <v>18</v>
      </c>
      <c r="G178" s="6" t="s">
        <v>121</v>
      </c>
      <c r="H178">
        <v>0</v>
      </c>
      <c r="I178" t="s">
        <v>21</v>
      </c>
      <c r="J178" t="s">
        <v>22</v>
      </c>
    </row>
    <row r="179" spans="1:10" ht="30">
      <c r="A179" t="str">
        <f t="shared" si="4"/>
        <v>2017-05-25</v>
      </c>
      <c r="B179" t="str">
        <f>"1530"</f>
        <v>1530</v>
      </c>
      <c r="C179" t="s">
        <v>45</v>
      </c>
      <c r="D179" t="s">
        <v>377</v>
      </c>
      <c r="E179" t="s">
        <v>11</v>
      </c>
      <c r="G179" s="6" t="s">
        <v>46</v>
      </c>
      <c r="H179">
        <v>1982</v>
      </c>
      <c r="I179" t="s">
        <v>47</v>
      </c>
      <c r="J179" t="s">
        <v>48</v>
      </c>
    </row>
    <row r="180" spans="1:10" ht="45">
      <c r="A180" t="str">
        <f t="shared" si="4"/>
        <v>2017-05-25</v>
      </c>
      <c r="B180" t="str">
        <f>"1600"</f>
        <v>1600</v>
      </c>
      <c r="C180" t="s">
        <v>122</v>
      </c>
      <c r="E180" t="s">
        <v>11</v>
      </c>
      <c r="G180" s="6" t="s">
        <v>123</v>
      </c>
      <c r="H180">
        <v>2014</v>
      </c>
      <c r="I180" t="s">
        <v>21</v>
      </c>
      <c r="J180" t="s">
        <v>28</v>
      </c>
    </row>
    <row r="181" spans="1:10" ht="30">
      <c r="A181" t="str">
        <f t="shared" si="4"/>
        <v>2017-05-25</v>
      </c>
      <c r="B181" t="str">
        <f>"1630"</f>
        <v>1630</v>
      </c>
      <c r="C181" t="s">
        <v>39</v>
      </c>
      <c r="D181" t="s">
        <v>249</v>
      </c>
      <c r="E181" t="s">
        <v>18</v>
      </c>
      <c r="G181" s="6" t="s">
        <v>40</v>
      </c>
      <c r="H181">
        <v>2013</v>
      </c>
      <c r="I181" t="s">
        <v>21</v>
      </c>
      <c r="J181" t="s">
        <v>42</v>
      </c>
    </row>
    <row r="182" spans="1:10" ht="45">
      <c r="A182" t="str">
        <f t="shared" si="4"/>
        <v>2017-05-25</v>
      </c>
      <c r="B182" t="str">
        <f>"1700"</f>
        <v>1700</v>
      </c>
      <c r="C182" t="s">
        <v>125</v>
      </c>
      <c r="D182" t="s">
        <v>250</v>
      </c>
      <c r="E182" t="s">
        <v>18</v>
      </c>
      <c r="G182" s="6" t="s">
        <v>126</v>
      </c>
      <c r="H182">
        <v>2013</v>
      </c>
      <c r="I182" t="s">
        <v>128</v>
      </c>
      <c r="J182" t="s">
        <v>38</v>
      </c>
    </row>
    <row r="183" spans="1:10" ht="30">
      <c r="A183" t="str">
        <f t="shared" si="4"/>
        <v>2017-05-25</v>
      </c>
      <c r="B183" t="str">
        <f>"1730"</f>
        <v>1730</v>
      </c>
      <c r="C183" t="s">
        <v>129</v>
      </c>
      <c r="D183" t="s">
        <v>251</v>
      </c>
      <c r="E183" t="s">
        <v>18</v>
      </c>
      <c r="G183" s="6" t="s">
        <v>130</v>
      </c>
      <c r="H183">
        <v>2012</v>
      </c>
      <c r="I183" t="s">
        <v>52</v>
      </c>
      <c r="J183" t="s">
        <v>53</v>
      </c>
    </row>
    <row r="184" spans="1:10" ht="45">
      <c r="A184" t="str">
        <f t="shared" si="4"/>
        <v>2017-05-25</v>
      </c>
      <c r="B184" t="str">
        <f>"1800"</f>
        <v>1800</v>
      </c>
      <c r="C184" t="s">
        <v>252</v>
      </c>
      <c r="D184" t="s">
        <v>254</v>
      </c>
      <c r="E184" t="s">
        <v>18</v>
      </c>
      <c r="G184" s="6" t="s">
        <v>253</v>
      </c>
      <c r="H184">
        <v>0</v>
      </c>
      <c r="I184" t="s">
        <v>15</v>
      </c>
      <c r="J184" t="s">
        <v>135</v>
      </c>
    </row>
    <row r="185" spans="1:10" ht="30">
      <c r="A185" t="str">
        <f t="shared" si="4"/>
        <v>2017-05-25</v>
      </c>
      <c r="B185" t="str">
        <f>"1815"</f>
        <v>1815</v>
      </c>
      <c r="C185" t="s">
        <v>252</v>
      </c>
      <c r="D185" t="s">
        <v>256</v>
      </c>
      <c r="E185" t="s">
        <v>18</v>
      </c>
      <c r="G185" s="6" t="s">
        <v>255</v>
      </c>
      <c r="H185">
        <v>0</v>
      </c>
      <c r="I185" t="s">
        <v>15</v>
      </c>
      <c r="J185" t="s">
        <v>24</v>
      </c>
    </row>
    <row r="186" spans="1:10" ht="30">
      <c r="A186" t="str">
        <f t="shared" si="4"/>
        <v>2017-05-25</v>
      </c>
      <c r="B186" t="str">
        <f>"1830"</f>
        <v>1830</v>
      </c>
      <c r="C186" t="s">
        <v>224</v>
      </c>
      <c r="D186" t="s">
        <v>226</v>
      </c>
      <c r="G186" s="6" t="s">
        <v>225</v>
      </c>
      <c r="H186">
        <v>0</v>
      </c>
      <c r="I186" t="s">
        <v>15</v>
      </c>
      <c r="J186" t="s">
        <v>229</v>
      </c>
    </row>
    <row r="187" spans="1:10" ht="45">
      <c r="A187" t="str">
        <f t="shared" si="4"/>
        <v>2017-05-25</v>
      </c>
      <c r="B187" t="str">
        <f>"1900"</f>
        <v>1900</v>
      </c>
      <c r="C187" t="s">
        <v>142</v>
      </c>
      <c r="D187" t="s">
        <v>258</v>
      </c>
      <c r="E187" t="s">
        <v>18</v>
      </c>
      <c r="G187" s="6" t="s">
        <v>257</v>
      </c>
      <c r="H187">
        <v>2016</v>
      </c>
      <c r="I187" t="s">
        <v>15</v>
      </c>
      <c r="J187" t="s">
        <v>259</v>
      </c>
    </row>
    <row r="188" spans="1:10" ht="45">
      <c r="A188" t="str">
        <f t="shared" si="4"/>
        <v>2017-05-25</v>
      </c>
      <c r="B188" t="str">
        <f>"1920"</f>
        <v>1920</v>
      </c>
      <c r="C188" t="s">
        <v>145</v>
      </c>
      <c r="E188" t="s">
        <v>50</v>
      </c>
      <c r="G188" s="6" t="s">
        <v>146</v>
      </c>
      <c r="H188">
        <v>2017</v>
      </c>
      <c r="I188" t="s">
        <v>15</v>
      </c>
      <c r="J188" t="s">
        <v>147</v>
      </c>
    </row>
    <row r="189" spans="1:10" ht="30">
      <c r="A189" t="str">
        <f t="shared" si="4"/>
        <v>2017-05-25</v>
      </c>
      <c r="B189" t="str">
        <f>"1930"</f>
        <v>1930</v>
      </c>
      <c r="C189" t="s">
        <v>260</v>
      </c>
      <c r="E189" t="s">
        <v>50</v>
      </c>
      <c r="G189" s="6" t="s">
        <v>261</v>
      </c>
      <c r="H189">
        <v>2017</v>
      </c>
      <c r="I189" t="s">
        <v>15</v>
      </c>
      <c r="J189" t="s">
        <v>262</v>
      </c>
    </row>
    <row r="190" spans="1:10" ht="45">
      <c r="A190" t="str">
        <f t="shared" si="4"/>
        <v>2017-05-25</v>
      </c>
      <c r="B190" t="str">
        <f>"2100"</f>
        <v>2100</v>
      </c>
      <c r="C190" t="s">
        <v>153</v>
      </c>
      <c r="E190" t="s">
        <v>50</v>
      </c>
      <c r="G190" s="6" t="s">
        <v>154</v>
      </c>
      <c r="H190">
        <v>2017</v>
      </c>
      <c r="I190" t="s">
        <v>15</v>
      </c>
      <c r="J190" t="s">
        <v>64</v>
      </c>
    </row>
    <row r="191" spans="1:10" ht="30">
      <c r="A191" t="str">
        <f t="shared" si="4"/>
        <v>2017-05-25</v>
      </c>
      <c r="B191" t="str">
        <f>"2130"</f>
        <v>2130</v>
      </c>
      <c r="C191" t="s">
        <v>263</v>
      </c>
      <c r="D191" t="s">
        <v>14</v>
      </c>
      <c r="E191" t="s">
        <v>96</v>
      </c>
      <c r="F191" t="s">
        <v>264</v>
      </c>
      <c r="G191" s="6" t="s">
        <v>265</v>
      </c>
      <c r="H191">
        <v>1996</v>
      </c>
      <c r="I191" t="s">
        <v>15</v>
      </c>
      <c r="J191" t="s">
        <v>266</v>
      </c>
    </row>
    <row r="192" spans="1:10" ht="45">
      <c r="A192" t="str">
        <f t="shared" si="4"/>
        <v>2017-05-25</v>
      </c>
      <c r="B192" t="str">
        <f>"2310"</f>
        <v>2310</v>
      </c>
      <c r="C192" t="s">
        <v>194</v>
      </c>
      <c r="E192" t="s">
        <v>18</v>
      </c>
      <c r="G192" s="6" t="s">
        <v>195</v>
      </c>
      <c r="H192">
        <v>0</v>
      </c>
      <c r="I192" t="s">
        <v>15</v>
      </c>
      <c r="J192" t="s">
        <v>28</v>
      </c>
    </row>
    <row r="193" spans="1:10" ht="30">
      <c r="A193" t="str">
        <f t="shared" si="4"/>
        <v>2017-05-25</v>
      </c>
      <c r="B193" t="str">
        <f>"2330"</f>
        <v>2330</v>
      </c>
      <c r="C193" t="s">
        <v>260</v>
      </c>
      <c r="E193" t="s">
        <v>50</v>
      </c>
      <c r="G193" s="6" t="s">
        <v>261</v>
      </c>
      <c r="H193">
        <v>2017</v>
      </c>
      <c r="I193" t="s">
        <v>15</v>
      </c>
      <c r="J193" t="s">
        <v>262</v>
      </c>
    </row>
    <row r="194" spans="1:10" ht="45">
      <c r="A194" t="str">
        <f aca="true" t="shared" si="5" ref="A194:A236">"2017-05-26"</f>
        <v>2017-05-26</v>
      </c>
      <c r="B194" t="str">
        <f>"0100"</f>
        <v>0100</v>
      </c>
      <c r="C194" t="s">
        <v>158</v>
      </c>
      <c r="D194" t="s">
        <v>268</v>
      </c>
      <c r="E194" t="s">
        <v>96</v>
      </c>
      <c r="F194" t="s">
        <v>264</v>
      </c>
      <c r="G194" s="6" t="s">
        <v>267</v>
      </c>
      <c r="H194">
        <v>2008</v>
      </c>
      <c r="I194" t="s">
        <v>52</v>
      </c>
      <c r="J194" t="s">
        <v>53</v>
      </c>
    </row>
    <row r="195" spans="1:10" ht="30">
      <c r="A195" t="str">
        <f t="shared" si="5"/>
        <v>2017-05-26</v>
      </c>
      <c r="B195" t="str">
        <f>"0130"</f>
        <v>0130</v>
      </c>
      <c r="C195" t="s">
        <v>158</v>
      </c>
      <c r="D195" t="s">
        <v>270</v>
      </c>
      <c r="E195" t="s">
        <v>159</v>
      </c>
      <c r="F195" t="s">
        <v>110</v>
      </c>
      <c r="G195" s="6" t="s">
        <v>269</v>
      </c>
      <c r="H195">
        <v>2008</v>
      </c>
      <c r="I195" t="s">
        <v>52</v>
      </c>
      <c r="J195" t="s">
        <v>53</v>
      </c>
    </row>
    <row r="196" spans="1:10" ht="30">
      <c r="A196" t="str">
        <f t="shared" si="5"/>
        <v>2017-05-26</v>
      </c>
      <c r="B196" t="str">
        <f>"0200"</f>
        <v>0200</v>
      </c>
      <c r="C196" t="s">
        <v>158</v>
      </c>
      <c r="D196" t="s">
        <v>273</v>
      </c>
      <c r="E196" t="s">
        <v>159</v>
      </c>
      <c r="F196" t="s">
        <v>271</v>
      </c>
      <c r="G196" s="6" t="s">
        <v>272</v>
      </c>
      <c r="H196">
        <v>2008</v>
      </c>
      <c r="I196" t="s">
        <v>52</v>
      </c>
      <c r="J196" t="s">
        <v>53</v>
      </c>
    </row>
    <row r="197" spans="1:10" ht="45">
      <c r="A197" t="str">
        <f t="shared" si="5"/>
        <v>2017-05-26</v>
      </c>
      <c r="B197" t="str">
        <f>"0230"</f>
        <v>0230</v>
      </c>
      <c r="C197" t="s">
        <v>158</v>
      </c>
      <c r="D197" t="s">
        <v>275</v>
      </c>
      <c r="E197" t="s">
        <v>159</v>
      </c>
      <c r="F197" t="s">
        <v>271</v>
      </c>
      <c r="G197" s="6" t="s">
        <v>274</v>
      </c>
      <c r="H197">
        <v>2008</v>
      </c>
      <c r="I197" t="s">
        <v>52</v>
      </c>
      <c r="J197" t="s">
        <v>53</v>
      </c>
    </row>
    <row r="198" spans="1:10" ht="45">
      <c r="A198" t="str">
        <f t="shared" si="5"/>
        <v>2017-05-26</v>
      </c>
      <c r="B198" t="str">
        <f>"0300"</f>
        <v>0300</v>
      </c>
      <c r="C198" t="s">
        <v>158</v>
      </c>
      <c r="D198" t="s">
        <v>277</v>
      </c>
      <c r="E198" t="s">
        <v>96</v>
      </c>
      <c r="F198" t="s">
        <v>151</v>
      </c>
      <c r="G198" s="6" t="s">
        <v>276</v>
      </c>
      <c r="H198">
        <v>2008</v>
      </c>
      <c r="I198" t="s">
        <v>52</v>
      </c>
      <c r="J198" t="s">
        <v>53</v>
      </c>
    </row>
    <row r="199" spans="1:10" ht="30">
      <c r="A199" t="str">
        <f t="shared" si="5"/>
        <v>2017-05-26</v>
      </c>
      <c r="B199" t="str">
        <f>"0330"</f>
        <v>0330</v>
      </c>
      <c r="C199" t="s">
        <v>158</v>
      </c>
      <c r="D199" t="s">
        <v>279</v>
      </c>
      <c r="E199" t="s">
        <v>96</v>
      </c>
      <c r="F199" t="s">
        <v>271</v>
      </c>
      <c r="G199" s="6" t="s">
        <v>278</v>
      </c>
      <c r="H199">
        <v>2008</v>
      </c>
      <c r="I199" t="s">
        <v>52</v>
      </c>
      <c r="J199" t="s">
        <v>53</v>
      </c>
    </row>
    <row r="200" spans="1:10" ht="30">
      <c r="A200" t="str">
        <f t="shared" si="5"/>
        <v>2017-05-26</v>
      </c>
      <c r="B200" t="str">
        <f>"0400"</f>
        <v>0400</v>
      </c>
      <c r="C200" t="s">
        <v>158</v>
      </c>
      <c r="D200" t="s">
        <v>281</v>
      </c>
      <c r="E200" t="s">
        <v>159</v>
      </c>
      <c r="F200" t="s">
        <v>110</v>
      </c>
      <c r="G200" s="6" t="s">
        <v>280</v>
      </c>
      <c r="H200">
        <v>2008</v>
      </c>
      <c r="I200" t="s">
        <v>52</v>
      </c>
      <c r="J200" t="s">
        <v>64</v>
      </c>
    </row>
    <row r="201" spans="1:10" ht="45">
      <c r="A201" t="str">
        <f t="shared" si="5"/>
        <v>2017-05-26</v>
      </c>
      <c r="B201" t="str">
        <f>"0430"</f>
        <v>0430</v>
      </c>
      <c r="C201" t="s">
        <v>158</v>
      </c>
      <c r="D201" t="s">
        <v>283</v>
      </c>
      <c r="E201" t="s">
        <v>96</v>
      </c>
      <c r="F201" t="s">
        <v>271</v>
      </c>
      <c r="G201" s="6" t="s">
        <v>282</v>
      </c>
      <c r="H201">
        <v>2008</v>
      </c>
      <c r="I201" t="s">
        <v>52</v>
      </c>
      <c r="J201" t="s">
        <v>53</v>
      </c>
    </row>
    <row r="202" spans="1:10" ht="45">
      <c r="A202" t="str">
        <f t="shared" si="5"/>
        <v>2017-05-26</v>
      </c>
      <c r="B202" t="str">
        <f>"0500"</f>
        <v>0500</v>
      </c>
      <c r="C202" t="s">
        <v>284</v>
      </c>
      <c r="E202" t="s">
        <v>11</v>
      </c>
      <c r="G202" s="6" t="s">
        <v>285</v>
      </c>
      <c r="H202">
        <v>0</v>
      </c>
      <c r="I202" t="s">
        <v>15</v>
      </c>
      <c r="J202" t="s">
        <v>167</v>
      </c>
    </row>
    <row r="203" spans="1:10" ht="30">
      <c r="A203" t="str">
        <f t="shared" si="5"/>
        <v>2017-05-26</v>
      </c>
      <c r="B203" t="str">
        <f>"0600"</f>
        <v>0600</v>
      </c>
      <c r="C203" t="s">
        <v>32</v>
      </c>
      <c r="D203" t="s">
        <v>287</v>
      </c>
      <c r="E203" t="s">
        <v>18</v>
      </c>
      <c r="G203" s="6" t="s">
        <v>286</v>
      </c>
      <c r="H203">
        <v>2012</v>
      </c>
      <c r="I203" t="s">
        <v>15</v>
      </c>
      <c r="J203" t="s">
        <v>31</v>
      </c>
    </row>
    <row r="204" spans="1:10" ht="45">
      <c r="A204" t="str">
        <f t="shared" si="5"/>
        <v>2017-05-26</v>
      </c>
      <c r="B204" t="str">
        <f>"0630"</f>
        <v>0630</v>
      </c>
      <c r="C204" t="s">
        <v>29</v>
      </c>
      <c r="D204" t="s">
        <v>172</v>
      </c>
      <c r="E204" t="s">
        <v>18</v>
      </c>
      <c r="G204" s="6" t="s">
        <v>30</v>
      </c>
      <c r="H204">
        <v>2005</v>
      </c>
      <c r="I204" t="s">
        <v>21</v>
      </c>
      <c r="J204" t="s">
        <v>31</v>
      </c>
    </row>
    <row r="205" spans="1:10" ht="30">
      <c r="A205" t="str">
        <f t="shared" si="5"/>
        <v>2017-05-26</v>
      </c>
      <c r="B205" t="str">
        <f>"0700"</f>
        <v>0700</v>
      </c>
      <c r="C205" t="s">
        <v>109</v>
      </c>
      <c r="E205" t="s">
        <v>18</v>
      </c>
      <c r="G205" s="6" t="s">
        <v>111</v>
      </c>
      <c r="H205">
        <v>2014</v>
      </c>
      <c r="I205" t="s">
        <v>15</v>
      </c>
      <c r="J205" t="s">
        <v>112</v>
      </c>
    </row>
    <row r="206" spans="1:10" ht="30">
      <c r="A206" t="str">
        <f t="shared" si="5"/>
        <v>2017-05-26</v>
      </c>
      <c r="B206" t="str">
        <f>"0730"</f>
        <v>0730</v>
      </c>
      <c r="C206" t="s">
        <v>32</v>
      </c>
      <c r="D206" t="s">
        <v>289</v>
      </c>
      <c r="E206" t="s">
        <v>18</v>
      </c>
      <c r="G206" s="6" t="s">
        <v>288</v>
      </c>
      <c r="H206">
        <v>2012</v>
      </c>
      <c r="I206" t="s">
        <v>15</v>
      </c>
      <c r="J206" t="s">
        <v>31</v>
      </c>
    </row>
    <row r="207" spans="1:10" ht="30">
      <c r="A207" t="str">
        <f t="shared" si="5"/>
        <v>2017-05-26</v>
      </c>
      <c r="B207" t="str">
        <f>"0800"</f>
        <v>0800</v>
      </c>
      <c r="C207" t="s">
        <v>43</v>
      </c>
      <c r="E207" t="s">
        <v>18</v>
      </c>
      <c r="G207" s="6" t="s">
        <v>115</v>
      </c>
      <c r="H207">
        <v>2007</v>
      </c>
      <c r="I207" t="s">
        <v>15</v>
      </c>
      <c r="J207" t="s">
        <v>38</v>
      </c>
    </row>
    <row r="208" spans="1:10" ht="45">
      <c r="A208" t="str">
        <f t="shared" si="5"/>
        <v>2017-05-26</v>
      </c>
      <c r="B208" t="str">
        <f>"0830"</f>
        <v>0830</v>
      </c>
      <c r="C208" t="s">
        <v>29</v>
      </c>
      <c r="D208" t="s">
        <v>378</v>
      </c>
      <c r="E208" t="s">
        <v>18</v>
      </c>
      <c r="G208" s="6" t="s">
        <v>30</v>
      </c>
      <c r="H208">
        <v>2005</v>
      </c>
      <c r="I208" t="s">
        <v>21</v>
      </c>
      <c r="J208" t="s">
        <v>31</v>
      </c>
    </row>
    <row r="209" spans="1:10" ht="30">
      <c r="A209" t="str">
        <f t="shared" si="5"/>
        <v>2017-05-26</v>
      </c>
      <c r="B209" t="str">
        <f>"0900"</f>
        <v>0900</v>
      </c>
      <c r="C209" t="s">
        <v>17</v>
      </c>
      <c r="D209" t="s">
        <v>379</v>
      </c>
      <c r="E209" t="s">
        <v>18</v>
      </c>
      <c r="G209" s="6" t="s">
        <v>19</v>
      </c>
      <c r="H209">
        <v>2002</v>
      </c>
      <c r="I209" t="s">
        <v>21</v>
      </c>
      <c r="J209" t="s">
        <v>22</v>
      </c>
    </row>
    <row r="210" spans="1:10" ht="45">
      <c r="A210" t="str">
        <f t="shared" si="5"/>
        <v>2017-05-26</v>
      </c>
      <c r="B210" t="str">
        <f>"0915"</f>
        <v>0915</v>
      </c>
      <c r="C210" t="s">
        <v>290</v>
      </c>
      <c r="D210" t="s">
        <v>292</v>
      </c>
      <c r="G210" s="6" t="s">
        <v>291</v>
      </c>
      <c r="H210">
        <v>2016</v>
      </c>
      <c r="I210" t="s">
        <v>15</v>
      </c>
      <c r="J210" t="s">
        <v>85</v>
      </c>
    </row>
    <row r="211" spans="1:10" ht="30">
      <c r="A211" t="str">
        <f t="shared" si="5"/>
        <v>2017-05-26</v>
      </c>
      <c r="B211" t="str">
        <f>"0930"</f>
        <v>0930</v>
      </c>
      <c r="C211" t="s">
        <v>45</v>
      </c>
      <c r="D211" t="s">
        <v>380</v>
      </c>
      <c r="E211" t="s">
        <v>11</v>
      </c>
      <c r="G211" s="6" t="s">
        <v>46</v>
      </c>
      <c r="H211">
        <v>1982</v>
      </c>
      <c r="I211" t="s">
        <v>47</v>
      </c>
      <c r="J211" t="s">
        <v>48</v>
      </c>
    </row>
    <row r="212" spans="1:10" ht="45">
      <c r="A212" t="str">
        <f t="shared" si="5"/>
        <v>2017-05-26</v>
      </c>
      <c r="B212" t="str">
        <f>"1000"</f>
        <v>1000</v>
      </c>
      <c r="C212" t="s">
        <v>153</v>
      </c>
      <c r="E212" t="s">
        <v>50</v>
      </c>
      <c r="G212" s="6" t="s">
        <v>154</v>
      </c>
      <c r="H212">
        <v>2017</v>
      </c>
      <c r="I212" t="s">
        <v>15</v>
      </c>
      <c r="J212" t="s">
        <v>64</v>
      </c>
    </row>
    <row r="213" spans="1:10" ht="30">
      <c r="A213" t="str">
        <f t="shared" si="5"/>
        <v>2017-05-26</v>
      </c>
      <c r="B213" t="str">
        <f>"1030"</f>
        <v>1030</v>
      </c>
      <c r="C213" t="s">
        <v>260</v>
      </c>
      <c r="E213" t="s">
        <v>50</v>
      </c>
      <c r="G213" s="6" t="s">
        <v>261</v>
      </c>
      <c r="H213">
        <v>2017</v>
      </c>
      <c r="I213" t="s">
        <v>15</v>
      </c>
      <c r="J213" t="s">
        <v>262</v>
      </c>
    </row>
    <row r="214" spans="1:10" ht="30">
      <c r="A214" t="str">
        <f t="shared" si="5"/>
        <v>2017-05-26</v>
      </c>
      <c r="B214" t="str">
        <f>"1200"</f>
        <v>1200</v>
      </c>
      <c r="C214" t="s">
        <v>263</v>
      </c>
      <c r="D214" t="s">
        <v>14</v>
      </c>
      <c r="E214" t="s">
        <v>96</v>
      </c>
      <c r="F214" t="s">
        <v>264</v>
      </c>
      <c r="G214" s="6" t="s">
        <v>265</v>
      </c>
      <c r="H214">
        <v>1996</v>
      </c>
      <c r="I214" t="s">
        <v>15</v>
      </c>
      <c r="J214" t="s">
        <v>266</v>
      </c>
    </row>
    <row r="215" spans="1:10" ht="45">
      <c r="A215" t="str">
        <f t="shared" si="5"/>
        <v>2017-05-26</v>
      </c>
      <c r="B215" t="str">
        <f>"1340"</f>
        <v>1340</v>
      </c>
      <c r="C215" t="s">
        <v>194</v>
      </c>
      <c r="E215" t="s">
        <v>18</v>
      </c>
      <c r="G215" s="6" t="s">
        <v>195</v>
      </c>
      <c r="H215">
        <v>0</v>
      </c>
      <c r="I215" t="s">
        <v>15</v>
      </c>
      <c r="J215" t="s">
        <v>28</v>
      </c>
    </row>
    <row r="216" spans="1:10" ht="30">
      <c r="A216" t="str">
        <f t="shared" si="5"/>
        <v>2017-05-26</v>
      </c>
      <c r="B216" t="str">
        <f>"1400"</f>
        <v>1400</v>
      </c>
      <c r="C216" t="s">
        <v>224</v>
      </c>
      <c r="D216" t="s">
        <v>226</v>
      </c>
      <c r="G216" s="6" t="s">
        <v>225</v>
      </c>
      <c r="H216">
        <v>0</v>
      </c>
      <c r="I216" t="s">
        <v>15</v>
      </c>
      <c r="J216" t="s">
        <v>229</v>
      </c>
    </row>
    <row r="217" spans="1:10" ht="45">
      <c r="A217" t="str">
        <f t="shared" si="5"/>
        <v>2017-05-26</v>
      </c>
      <c r="B217" t="str">
        <f>"1430"</f>
        <v>1430</v>
      </c>
      <c r="C217" t="s">
        <v>252</v>
      </c>
      <c r="D217" t="s">
        <v>254</v>
      </c>
      <c r="E217" t="s">
        <v>18</v>
      </c>
      <c r="G217" s="6" t="s">
        <v>253</v>
      </c>
      <c r="H217">
        <v>0</v>
      </c>
      <c r="I217" t="s">
        <v>15</v>
      </c>
      <c r="J217" t="s">
        <v>135</v>
      </c>
    </row>
    <row r="218" spans="1:10" ht="30">
      <c r="A218" t="str">
        <f t="shared" si="5"/>
        <v>2017-05-26</v>
      </c>
      <c r="B218" t="str">
        <f>"1445"</f>
        <v>1445</v>
      </c>
      <c r="C218" t="s">
        <v>252</v>
      </c>
      <c r="D218" t="s">
        <v>256</v>
      </c>
      <c r="E218" t="s">
        <v>18</v>
      </c>
      <c r="G218" s="6" t="s">
        <v>255</v>
      </c>
      <c r="H218">
        <v>0</v>
      </c>
      <c r="I218" t="s">
        <v>15</v>
      </c>
      <c r="J218" t="s">
        <v>24</v>
      </c>
    </row>
    <row r="219" spans="1:10" ht="45">
      <c r="A219" t="str">
        <f t="shared" si="5"/>
        <v>2017-05-26</v>
      </c>
      <c r="B219" t="str">
        <f>"1500"</f>
        <v>1500</v>
      </c>
      <c r="C219" t="s">
        <v>290</v>
      </c>
      <c r="D219" t="s">
        <v>292</v>
      </c>
      <c r="G219" s="6" t="s">
        <v>291</v>
      </c>
      <c r="H219">
        <v>2016</v>
      </c>
      <c r="I219" t="s">
        <v>15</v>
      </c>
      <c r="J219" t="s">
        <v>85</v>
      </c>
    </row>
    <row r="220" spans="1:10" ht="30">
      <c r="A220" t="str">
        <f t="shared" si="5"/>
        <v>2017-05-26</v>
      </c>
      <c r="B220" t="str">
        <f>"1515"</f>
        <v>1515</v>
      </c>
      <c r="C220" t="s">
        <v>120</v>
      </c>
      <c r="E220" t="s">
        <v>18</v>
      </c>
      <c r="G220" s="6" t="s">
        <v>121</v>
      </c>
      <c r="H220">
        <v>0</v>
      </c>
      <c r="I220" t="s">
        <v>21</v>
      </c>
      <c r="J220" t="s">
        <v>22</v>
      </c>
    </row>
    <row r="221" spans="1:10" ht="30">
      <c r="A221" t="str">
        <f t="shared" si="5"/>
        <v>2017-05-26</v>
      </c>
      <c r="B221" t="str">
        <f>"1530"</f>
        <v>1530</v>
      </c>
      <c r="C221" t="s">
        <v>45</v>
      </c>
      <c r="D221" t="s">
        <v>381</v>
      </c>
      <c r="E221" t="s">
        <v>11</v>
      </c>
      <c r="G221" s="6" t="s">
        <v>46</v>
      </c>
      <c r="H221">
        <v>1982</v>
      </c>
      <c r="I221" t="s">
        <v>47</v>
      </c>
      <c r="J221" t="s">
        <v>48</v>
      </c>
    </row>
    <row r="222" spans="1:10" ht="45">
      <c r="A222" t="str">
        <f t="shared" si="5"/>
        <v>2017-05-26</v>
      </c>
      <c r="B222" t="str">
        <f>"1600"</f>
        <v>1600</v>
      </c>
      <c r="C222" t="s">
        <v>122</v>
      </c>
      <c r="E222" t="s">
        <v>11</v>
      </c>
      <c r="G222" s="6" t="s">
        <v>123</v>
      </c>
      <c r="H222">
        <v>2014</v>
      </c>
      <c r="I222" t="s">
        <v>21</v>
      </c>
      <c r="J222" t="s">
        <v>28</v>
      </c>
    </row>
    <row r="223" spans="1:10" ht="30">
      <c r="A223" t="str">
        <f t="shared" si="5"/>
        <v>2017-05-26</v>
      </c>
      <c r="B223" t="str">
        <f>"1630"</f>
        <v>1630</v>
      </c>
      <c r="C223" t="s">
        <v>39</v>
      </c>
      <c r="D223" t="s">
        <v>293</v>
      </c>
      <c r="E223" t="s">
        <v>18</v>
      </c>
      <c r="G223" s="6" t="s">
        <v>40</v>
      </c>
      <c r="H223">
        <v>2013</v>
      </c>
      <c r="I223" t="s">
        <v>21</v>
      </c>
      <c r="J223" t="s">
        <v>42</v>
      </c>
    </row>
    <row r="224" spans="1:10" ht="45">
      <c r="A224" t="str">
        <f t="shared" si="5"/>
        <v>2017-05-26</v>
      </c>
      <c r="B224" t="str">
        <f>"1700"</f>
        <v>1700</v>
      </c>
      <c r="C224" t="s">
        <v>125</v>
      </c>
      <c r="D224" t="s">
        <v>295</v>
      </c>
      <c r="E224" t="s">
        <v>18</v>
      </c>
      <c r="G224" s="6" t="s">
        <v>294</v>
      </c>
      <c r="H224">
        <v>2014</v>
      </c>
      <c r="I224" t="s">
        <v>52</v>
      </c>
      <c r="J224" t="s">
        <v>38</v>
      </c>
    </row>
    <row r="225" spans="1:10" ht="30">
      <c r="A225" t="str">
        <f t="shared" si="5"/>
        <v>2017-05-26</v>
      </c>
      <c r="B225" t="str">
        <f>"1730"</f>
        <v>1730</v>
      </c>
      <c r="C225" t="s">
        <v>129</v>
      </c>
      <c r="D225" t="s">
        <v>297</v>
      </c>
      <c r="E225" t="s">
        <v>18</v>
      </c>
      <c r="G225" s="6" t="s">
        <v>296</v>
      </c>
      <c r="H225">
        <v>2012</v>
      </c>
      <c r="I225" t="s">
        <v>52</v>
      </c>
      <c r="J225" t="s">
        <v>53</v>
      </c>
    </row>
    <row r="226" spans="1:10" ht="30">
      <c r="A226" t="str">
        <f t="shared" si="5"/>
        <v>2017-05-26</v>
      </c>
      <c r="B226" t="str">
        <f>"1800"</f>
        <v>1800</v>
      </c>
      <c r="C226" t="s">
        <v>298</v>
      </c>
      <c r="D226" t="s">
        <v>300</v>
      </c>
      <c r="E226" t="s">
        <v>18</v>
      </c>
      <c r="G226" s="6" t="s">
        <v>299</v>
      </c>
      <c r="H226">
        <v>0</v>
      </c>
      <c r="I226" t="s">
        <v>15</v>
      </c>
      <c r="J226" t="s">
        <v>24</v>
      </c>
    </row>
    <row r="227" spans="1:10" ht="30">
      <c r="A227" t="str">
        <f t="shared" si="5"/>
        <v>2017-05-26</v>
      </c>
      <c r="B227" t="str">
        <f>"1815"</f>
        <v>1815</v>
      </c>
      <c r="C227" t="s">
        <v>298</v>
      </c>
      <c r="D227" t="s">
        <v>302</v>
      </c>
      <c r="E227" t="s">
        <v>18</v>
      </c>
      <c r="G227" s="6" t="s">
        <v>301</v>
      </c>
      <c r="H227">
        <v>0</v>
      </c>
      <c r="I227" t="s">
        <v>15</v>
      </c>
      <c r="J227" t="s">
        <v>24</v>
      </c>
    </row>
    <row r="228" spans="1:10" ht="45">
      <c r="A228" t="str">
        <f t="shared" si="5"/>
        <v>2017-05-26</v>
      </c>
      <c r="B228" t="str">
        <f>"1830"</f>
        <v>1830</v>
      </c>
      <c r="C228" t="s">
        <v>303</v>
      </c>
      <c r="D228" t="s">
        <v>305</v>
      </c>
      <c r="E228" t="s">
        <v>18</v>
      </c>
      <c r="G228" s="6" t="s">
        <v>304</v>
      </c>
      <c r="H228">
        <v>0</v>
      </c>
      <c r="I228" t="s">
        <v>21</v>
      </c>
      <c r="J228" t="s">
        <v>38</v>
      </c>
    </row>
    <row r="229" spans="1:10" ht="33" customHeight="1">
      <c r="A229" t="str">
        <f t="shared" si="5"/>
        <v>2017-05-26</v>
      </c>
      <c r="B229" t="str">
        <f>"1900"</f>
        <v>1900</v>
      </c>
      <c r="C229" t="s">
        <v>306</v>
      </c>
      <c r="E229" t="s">
        <v>11</v>
      </c>
      <c r="F229" t="s">
        <v>151</v>
      </c>
      <c r="G229" s="6" t="s">
        <v>307</v>
      </c>
      <c r="H229">
        <v>2008</v>
      </c>
      <c r="I229" t="s">
        <v>15</v>
      </c>
      <c r="J229" t="s">
        <v>38</v>
      </c>
    </row>
    <row r="230" spans="1:10" ht="45">
      <c r="A230" t="str">
        <f t="shared" si="5"/>
        <v>2017-05-26</v>
      </c>
      <c r="B230" t="str">
        <f>"1920"</f>
        <v>1920</v>
      </c>
      <c r="C230" t="s">
        <v>145</v>
      </c>
      <c r="E230" t="s">
        <v>50</v>
      </c>
      <c r="G230" s="6" t="s">
        <v>146</v>
      </c>
      <c r="H230">
        <v>2017</v>
      </c>
      <c r="I230" t="s">
        <v>15</v>
      </c>
      <c r="J230" t="s">
        <v>147</v>
      </c>
    </row>
    <row r="231" spans="1:10" ht="15">
      <c r="A231" t="str">
        <f t="shared" si="5"/>
        <v>2017-05-26</v>
      </c>
      <c r="B231" t="str">
        <f>"1930"</f>
        <v>1930</v>
      </c>
      <c r="C231" t="s">
        <v>308</v>
      </c>
      <c r="D231" t="s">
        <v>310</v>
      </c>
      <c r="E231" t="s">
        <v>18</v>
      </c>
      <c r="G231" s="6" t="s">
        <v>309</v>
      </c>
      <c r="H231">
        <v>0</v>
      </c>
      <c r="I231" t="s">
        <v>14</v>
      </c>
      <c r="J231" t="s">
        <v>259</v>
      </c>
    </row>
    <row r="232" spans="1:10" ht="45">
      <c r="A232" t="str">
        <f t="shared" si="5"/>
        <v>2017-05-26</v>
      </c>
      <c r="B232" t="str">
        <f>"1945"</f>
        <v>1945</v>
      </c>
      <c r="C232" t="s">
        <v>311</v>
      </c>
      <c r="D232" t="s">
        <v>14</v>
      </c>
      <c r="E232" t="s">
        <v>11</v>
      </c>
      <c r="G232" s="6" t="s">
        <v>312</v>
      </c>
      <c r="H232">
        <v>2009</v>
      </c>
      <c r="I232" t="s">
        <v>313</v>
      </c>
      <c r="J232" t="s">
        <v>91</v>
      </c>
    </row>
    <row r="233" spans="1:10" ht="30">
      <c r="A233" t="str">
        <f t="shared" si="5"/>
        <v>2017-05-26</v>
      </c>
      <c r="B233" t="str">
        <f>"2135"</f>
        <v>2135</v>
      </c>
      <c r="C233" t="s">
        <v>78</v>
      </c>
      <c r="E233" t="s">
        <v>50</v>
      </c>
      <c r="G233" s="6" t="s">
        <v>79</v>
      </c>
      <c r="H233">
        <v>2017</v>
      </c>
      <c r="I233" t="s">
        <v>80</v>
      </c>
      <c r="J233" t="s">
        <v>64</v>
      </c>
    </row>
    <row r="234" spans="1:10" ht="45">
      <c r="A234" t="str">
        <f t="shared" si="5"/>
        <v>2017-05-26</v>
      </c>
      <c r="B234" t="str">
        <f>"2200"</f>
        <v>2200</v>
      </c>
      <c r="C234" t="s">
        <v>314</v>
      </c>
      <c r="D234" s="1" t="s">
        <v>316</v>
      </c>
      <c r="G234" s="6" t="s">
        <v>315</v>
      </c>
      <c r="H234">
        <v>2010</v>
      </c>
      <c r="I234" t="s">
        <v>236</v>
      </c>
      <c r="J234" t="s">
        <v>48</v>
      </c>
    </row>
    <row r="235" spans="1:10" ht="45">
      <c r="A235" t="str">
        <f t="shared" si="5"/>
        <v>2017-05-26</v>
      </c>
      <c r="B235" t="str">
        <f>"2230"</f>
        <v>2230</v>
      </c>
      <c r="C235" t="s">
        <v>314</v>
      </c>
      <c r="D235" t="s">
        <v>317</v>
      </c>
      <c r="G235" s="6" t="s">
        <v>315</v>
      </c>
      <c r="H235">
        <v>2010</v>
      </c>
      <c r="I235" t="s">
        <v>236</v>
      </c>
      <c r="J235" t="s">
        <v>64</v>
      </c>
    </row>
    <row r="236" spans="1:10" ht="45">
      <c r="A236" t="str">
        <f t="shared" si="5"/>
        <v>2017-05-26</v>
      </c>
      <c r="B236" t="str">
        <f>"2300"</f>
        <v>2300</v>
      </c>
      <c r="C236" t="s">
        <v>318</v>
      </c>
      <c r="D236" t="s">
        <v>320</v>
      </c>
      <c r="E236" t="s">
        <v>11</v>
      </c>
      <c r="G236" s="6" t="s">
        <v>319</v>
      </c>
      <c r="H236">
        <v>0</v>
      </c>
      <c r="I236" t="s">
        <v>15</v>
      </c>
      <c r="J236" t="s">
        <v>167</v>
      </c>
    </row>
    <row r="237" spans="1:10" ht="30">
      <c r="A237" t="str">
        <f aca="true" t="shared" si="6" ref="A237:A270">"2017-05-27"</f>
        <v>2017-05-27</v>
      </c>
      <c r="B237" t="str">
        <f>"0000"</f>
        <v>0000</v>
      </c>
      <c r="C237" t="s">
        <v>10</v>
      </c>
      <c r="E237" t="s">
        <v>11</v>
      </c>
      <c r="F237" t="s">
        <v>264</v>
      </c>
      <c r="G237" s="6" t="s">
        <v>321</v>
      </c>
      <c r="H237">
        <v>2012</v>
      </c>
      <c r="I237" t="s">
        <v>15</v>
      </c>
      <c r="J237" t="s">
        <v>322</v>
      </c>
    </row>
    <row r="238" spans="1:10" ht="30">
      <c r="A238" t="str">
        <f t="shared" si="6"/>
        <v>2017-05-27</v>
      </c>
      <c r="B238" t="str">
        <f>"0100"</f>
        <v>0100</v>
      </c>
      <c r="C238" t="s">
        <v>10</v>
      </c>
      <c r="E238" t="s">
        <v>11</v>
      </c>
      <c r="F238" t="s">
        <v>264</v>
      </c>
      <c r="G238" s="6" t="s">
        <v>321</v>
      </c>
      <c r="H238">
        <v>2012</v>
      </c>
      <c r="I238" t="s">
        <v>15</v>
      </c>
      <c r="J238" t="s">
        <v>238</v>
      </c>
    </row>
    <row r="239" spans="1:10" ht="30">
      <c r="A239" t="str">
        <f t="shared" si="6"/>
        <v>2017-05-27</v>
      </c>
      <c r="B239" t="str">
        <f>"0200"</f>
        <v>0200</v>
      </c>
      <c r="C239" t="s">
        <v>10</v>
      </c>
      <c r="E239" t="s">
        <v>11</v>
      </c>
      <c r="F239" t="s">
        <v>264</v>
      </c>
      <c r="G239" s="6" t="s">
        <v>321</v>
      </c>
      <c r="H239">
        <v>2012</v>
      </c>
      <c r="I239" t="s">
        <v>15</v>
      </c>
      <c r="J239" t="s">
        <v>238</v>
      </c>
    </row>
    <row r="240" spans="1:10" ht="30">
      <c r="A240" t="str">
        <f t="shared" si="6"/>
        <v>2017-05-27</v>
      </c>
      <c r="B240" t="str">
        <f>"0300"</f>
        <v>0300</v>
      </c>
      <c r="C240" t="s">
        <v>10</v>
      </c>
      <c r="E240" t="s">
        <v>11</v>
      </c>
      <c r="F240" t="s">
        <v>264</v>
      </c>
      <c r="G240" s="6" t="s">
        <v>321</v>
      </c>
      <c r="H240">
        <v>2012</v>
      </c>
      <c r="I240" t="s">
        <v>15</v>
      </c>
      <c r="J240" t="s">
        <v>238</v>
      </c>
    </row>
    <row r="241" spans="1:10" ht="30">
      <c r="A241" t="str">
        <f t="shared" si="6"/>
        <v>2017-05-27</v>
      </c>
      <c r="B241" t="str">
        <f>"0400"</f>
        <v>0400</v>
      </c>
      <c r="C241" t="s">
        <v>10</v>
      </c>
      <c r="E241" t="s">
        <v>11</v>
      </c>
      <c r="F241" t="s">
        <v>264</v>
      </c>
      <c r="G241" s="6" t="s">
        <v>321</v>
      </c>
      <c r="H241">
        <v>2012</v>
      </c>
      <c r="I241" t="s">
        <v>15</v>
      </c>
      <c r="J241" t="s">
        <v>238</v>
      </c>
    </row>
    <row r="242" spans="1:10" ht="30">
      <c r="A242" t="str">
        <f t="shared" si="6"/>
        <v>2017-05-27</v>
      </c>
      <c r="B242" t="str">
        <f>"0500"</f>
        <v>0500</v>
      </c>
      <c r="C242" t="s">
        <v>10</v>
      </c>
      <c r="E242" t="s">
        <v>11</v>
      </c>
      <c r="F242" t="s">
        <v>264</v>
      </c>
      <c r="G242" s="6" t="s">
        <v>321</v>
      </c>
      <c r="H242">
        <v>2012</v>
      </c>
      <c r="I242" t="s">
        <v>15</v>
      </c>
      <c r="J242" t="s">
        <v>16</v>
      </c>
    </row>
    <row r="243" spans="1:10" ht="30">
      <c r="A243" t="str">
        <f t="shared" si="6"/>
        <v>2017-05-27</v>
      </c>
      <c r="B243" t="str">
        <f>"0600"</f>
        <v>0600</v>
      </c>
      <c r="C243" t="s">
        <v>17</v>
      </c>
      <c r="D243" t="s">
        <v>323</v>
      </c>
      <c r="E243" t="s">
        <v>18</v>
      </c>
      <c r="G243" s="6" t="s">
        <v>19</v>
      </c>
      <c r="H243">
        <v>2002</v>
      </c>
      <c r="I243" t="s">
        <v>21</v>
      </c>
      <c r="J243" t="s">
        <v>22</v>
      </c>
    </row>
    <row r="244" spans="1:10" ht="30">
      <c r="A244" t="str">
        <f t="shared" si="6"/>
        <v>2017-05-27</v>
      </c>
      <c r="B244" t="str">
        <f>"0615"</f>
        <v>0615</v>
      </c>
      <c r="C244" t="s">
        <v>17</v>
      </c>
      <c r="D244" t="s">
        <v>324</v>
      </c>
      <c r="E244" t="s">
        <v>18</v>
      </c>
      <c r="G244" s="6" t="s">
        <v>19</v>
      </c>
      <c r="H244">
        <v>2002</v>
      </c>
      <c r="I244" t="s">
        <v>21</v>
      </c>
      <c r="J244" t="s">
        <v>24</v>
      </c>
    </row>
    <row r="245" spans="1:10" ht="15">
      <c r="A245" t="str">
        <f t="shared" si="6"/>
        <v>2017-05-27</v>
      </c>
      <c r="B245" t="str">
        <f>"0630"</f>
        <v>0630</v>
      </c>
      <c r="C245" t="s">
        <v>25</v>
      </c>
      <c r="D245" t="s">
        <v>325</v>
      </c>
      <c r="E245" t="s">
        <v>18</v>
      </c>
      <c r="G245" s="6" t="s">
        <v>26</v>
      </c>
      <c r="H245">
        <v>2013</v>
      </c>
      <c r="I245" t="s">
        <v>15</v>
      </c>
      <c r="J245" t="s">
        <v>326</v>
      </c>
    </row>
    <row r="246" spans="1:10" ht="45">
      <c r="A246" t="str">
        <f t="shared" si="6"/>
        <v>2017-05-27</v>
      </c>
      <c r="B246" t="str">
        <f>"0700"</f>
        <v>0700</v>
      </c>
      <c r="C246" t="s">
        <v>29</v>
      </c>
      <c r="D246" t="s">
        <v>327</v>
      </c>
      <c r="E246" t="s">
        <v>18</v>
      </c>
      <c r="G246" s="6" t="s">
        <v>30</v>
      </c>
      <c r="H246">
        <v>2005</v>
      </c>
      <c r="I246" t="s">
        <v>21</v>
      </c>
      <c r="J246" t="s">
        <v>31</v>
      </c>
    </row>
    <row r="247" spans="1:10" ht="45">
      <c r="A247" t="str">
        <f t="shared" si="6"/>
        <v>2017-05-27</v>
      </c>
      <c r="B247" t="str">
        <f>"0730"</f>
        <v>0730</v>
      </c>
      <c r="C247" t="s">
        <v>328</v>
      </c>
      <c r="D247" t="s">
        <v>330</v>
      </c>
      <c r="E247" t="s">
        <v>18</v>
      </c>
      <c r="G247" s="6" t="s">
        <v>329</v>
      </c>
      <c r="H247">
        <v>0</v>
      </c>
      <c r="I247" t="s">
        <v>15</v>
      </c>
      <c r="J247" t="s">
        <v>53</v>
      </c>
    </row>
    <row r="248" spans="1:10" ht="15">
      <c r="A248" t="str">
        <f t="shared" si="6"/>
        <v>2017-05-27</v>
      </c>
      <c r="B248" t="str">
        <f>"0800"</f>
        <v>0800</v>
      </c>
      <c r="C248" t="s">
        <v>331</v>
      </c>
      <c r="E248" t="s">
        <v>18</v>
      </c>
      <c r="G248" s="6" t="s">
        <v>332</v>
      </c>
      <c r="H248">
        <v>2011</v>
      </c>
      <c r="I248" t="s">
        <v>15</v>
      </c>
      <c r="J248" t="s">
        <v>53</v>
      </c>
    </row>
    <row r="249" spans="1:10" ht="30">
      <c r="A249" t="str">
        <f t="shared" si="6"/>
        <v>2017-05-27</v>
      </c>
      <c r="B249" t="str">
        <f>"0830"</f>
        <v>0830</v>
      </c>
      <c r="C249" t="s">
        <v>333</v>
      </c>
      <c r="E249" t="s">
        <v>18</v>
      </c>
      <c r="G249" s="6" t="s">
        <v>334</v>
      </c>
      <c r="H249">
        <v>2010</v>
      </c>
      <c r="I249" t="s">
        <v>21</v>
      </c>
      <c r="J249" t="s">
        <v>38</v>
      </c>
    </row>
    <row r="250" spans="1:10" ht="30">
      <c r="A250" t="str">
        <f t="shared" si="6"/>
        <v>2017-05-27</v>
      </c>
      <c r="B250" t="str">
        <f>"0900"</f>
        <v>0900</v>
      </c>
      <c r="C250" t="s">
        <v>17</v>
      </c>
      <c r="D250" t="s">
        <v>335</v>
      </c>
      <c r="E250" t="s">
        <v>18</v>
      </c>
      <c r="G250" s="6" t="s">
        <v>19</v>
      </c>
      <c r="H250">
        <v>2002</v>
      </c>
      <c r="I250" t="s">
        <v>21</v>
      </c>
      <c r="J250" t="s">
        <v>24</v>
      </c>
    </row>
    <row r="251" spans="1:10" ht="30">
      <c r="A251" t="str">
        <f t="shared" si="6"/>
        <v>2017-05-27</v>
      </c>
      <c r="B251" t="str">
        <f>"0915"</f>
        <v>0915</v>
      </c>
      <c r="C251" t="s">
        <v>17</v>
      </c>
      <c r="D251" t="s">
        <v>336</v>
      </c>
      <c r="E251" t="s">
        <v>18</v>
      </c>
      <c r="G251" s="6" t="s">
        <v>19</v>
      </c>
      <c r="H251">
        <v>2002</v>
      </c>
      <c r="I251" t="s">
        <v>21</v>
      </c>
      <c r="J251" t="s">
        <v>22</v>
      </c>
    </row>
    <row r="252" spans="1:10" ht="30">
      <c r="A252" t="str">
        <f t="shared" si="6"/>
        <v>2017-05-27</v>
      </c>
      <c r="B252" t="str">
        <f>"0930"</f>
        <v>0930</v>
      </c>
      <c r="C252" t="s">
        <v>109</v>
      </c>
      <c r="E252" t="s">
        <v>18</v>
      </c>
      <c r="G252" s="6" t="s">
        <v>111</v>
      </c>
      <c r="H252">
        <v>2014</v>
      </c>
      <c r="I252" t="s">
        <v>15</v>
      </c>
      <c r="J252" t="s">
        <v>112</v>
      </c>
    </row>
    <row r="253" spans="1:10" ht="30">
      <c r="A253" t="str">
        <f t="shared" si="6"/>
        <v>2017-05-27</v>
      </c>
      <c r="B253" t="str">
        <f>"1000"</f>
        <v>1000</v>
      </c>
      <c r="C253" t="s">
        <v>78</v>
      </c>
      <c r="E253" t="s">
        <v>50</v>
      </c>
      <c r="G253" s="6" t="s">
        <v>79</v>
      </c>
      <c r="H253">
        <v>2017</v>
      </c>
      <c r="I253" t="s">
        <v>80</v>
      </c>
      <c r="J253" t="s">
        <v>64</v>
      </c>
    </row>
    <row r="254" spans="1:10" ht="30">
      <c r="A254" t="str">
        <f t="shared" si="6"/>
        <v>2017-05-27</v>
      </c>
      <c r="B254" t="str">
        <f>"1030"</f>
        <v>1030</v>
      </c>
      <c r="C254" t="s">
        <v>260</v>
      </c>
      <c r="E254" t="s">
        <v>50</v>
      </c>
      <c r="G254" s="6" t="s">
        <v>261</v>
      </c>
      <c r="H254">
        <v>2017</v>
      </c>
      <c r="I254" t="s">
        <v>15</v>
      </c>
      <c r="J254" t="s">
        <v>262</v>
      </c>
    </row>
    <row r="255" spans="1:10" ht="45">
      <c r="A255" t="str">
        <f t="shared" si="6"/>
        <v>2017-05-27</v>
      </c>
      <c r="B255" t="str">
        <f>"1200"</f>
        <v>1200</v>
      </c>
      <c r="C255" t="s">
        <v>314</v>
      </c>
      <c r="D255" s="1" t="s">
        <v>316</v>
      </c>
      <c r="G255" s="6" t="s">
        <v>315</v>
      </c>
      <c r="H255">
        <v>2010</v>
      </c>
      <c r="I255" t="s">
        <v>236</v>
      </c>
      <c r="J255" t="s">
        <v>48</v>
      </c>
    </row>
    <row r="256" spans="1:10" ht="45">
      <c r="A256" t="str">
        <f t="shared" si="6"/>
        <v>2017-05-27</v>
      </c>
      <c r="B256" t="str">
        <f>"1230"</f>
        <v>1230</v>
      </c>
      <c r="C256" t="s">
        <v>314</v>
      </c>
      <c r="D256" t="s">
        <v>317</v>
      </c>
      <c r="G256" s="6" t="s">
        <v>315</v>
      </c>
      <c r="H256">
        <v>2010</v>
      </c>
      <c r="I256" t="s">
        <v>236</v>
      </c>
      <c r="J256" t="s">
        <v>64</v>
      </c>
    </row>
    <row r="257" spans="1:10" ht="45">
      <c r="A257" t="str">
        <f t="shared" si="6"/>
        <v>2017-05-27</v>
      </c>
      <c r="B257" t="str">
        <f>"1300"</f>
        <v>1300</v>
      </c>
      <c r="C257" t="s">
        <v>311</v>
      </c>
      <c r="D257" t="s">
        <v>14</v>
      </c>
      <c r="E257" t="s">
        <v>11</v>
      </c>
      <c r="G257" s="6" t="s">
        <v>312</v>
      </c>
      <c r="H257">
        <v>2009</v>
      </c>
      <c r="I257" t="s">
        <v>313</v>
      </c>
      <c r="J257" t="s">
        <v>91</v>
      </c>
    </row>
    <row r="258" spans="1:10" ht="30">
      <c r="A258" t="str">
        <f t="shared" si="6"/>
        <v>2017-05-27</v>
      </c>
      <c r="B258" t="str">
        <f>"1450"</f>
        <v>1450</v>
      </c>
      <c r="C258" t="s">
        <v>298</v>
      </c>
      <c r="D258" t="s">
        <v>302</v>
      </c>
      <c r="E258" t="s">
        <v>18</v>
      </c>
      <c r="G258" s="6" t="s">
        <v>301</v>
      </c>
      <c r="H258">
        <v>0</v>
      </c>
      <c r="I258" t="s">
        <v>15</v>
      </c>
      <c r="J258" t="s">
        <v>24</v>
      </c>
    </row>
    <row r="259" spans="1:10" ht="45">
      <c r="A259" t="str">
        <f t="shared" si="6"/>
        <v>2017-05-27</v>
      </c>
      <c r="B259" t="str">
        <f>"1505"</f>
        <v>1505</v>
      </c>
      <c r="C259" t="s">
        <v>318</v>
      </c>
      <c r="D259" t="s">
        <v>320</v>
      </c>
      <c r="E259" t="s">
        <v>11</v>
      </c>
      <c r="G259" s="6" t="s">
        <v>319</v>
      </c>
      <c r="H259">
        <v>0</v>
      </c>
      <c r="I259" t="s">
        <v>15</v>
      </c>
      <c r="J259" t="s">
        <v>167</v>
      </c>
    </row>
    <row r="260" spans="1:10" ht="45">
      <c r="A260" t="str">
        <f t="shared" si="6"/>
        <v>2017-05-27</v>
      </c>
      <c r="B260" t="str">
        <f>"1600"</f>
        <v>1600</v>
      </c>
      <c r="C260" t="s">
        <v>303</v>
      </c>
      <c r="D260" t="s">
        <v>305</v>
      </c>
      <c r="E260" t="s">
        <v>18</v>
      </c>
      <c r="G260" s="6" t="s">
        <v>304</v>
      </c>
      <c r="H260">
        <v>0</v>
      </c>
      <c r="I260" t="s">
        <v>21</v>
      </c>
      <c r="J260" t="s">
        <v>38</v>
      </c>
    </row>
    <row r="261" spans="1:10" ht="45">
      <c r="A261" t="str">
        <f t="shared" si="6"/>
        <v>2017-05-27</v>
      </c>
      <c r="B261" t="str">
        <f>"1630"</f>
        <v>1630</v>
      </c>
      <c r="C261" t="s">
        <v>337</v>
      </c>
      <c r="E261" t="s">
        <v>18</v>
      </c>
      <c r="G261" s="6" t="s">
        <v>338</v>
      </c>
      <c r="H261">
        <v>2015</v>
      </c>
      <c r="I261" t="s">
        <v>15</v>
      </c>
      <c r="J261" t="s">
        <v>31</v>
      </c>
    </row>
    <row r="262" spans="1:10" ht="45">
      <c r="A262" t="str">
        <f t="shared" si="6"/>
        <v>2017-05-27</v>
      </c>
      <c r="B262" t="str">
        <f>"1700"</f>
        <v>1700</v>
      </c>
      <c r="C262" t="s">
        <v>388</v>
      </c>
      <c r="D262" t="s">
        <v>340</v>
      </c>
      <c r="E262" t="s">
        <v>11</v>
      </c>
      <c r="F262" t="s">
        <v>151</v>
      </c>
      <c r="G262" s="6" t="s">
        <v>339</v>
      </c>
      <c r="H262">
        <v>0</v>
      </c>
      <c r="I262" t="s">
        <v>52</v>
      </c>
      <c r="J262" t="s">
        <v>167</v>
      </c>
    </row>
    <row r="263" spans="1:10" ht="30">
      <c r="A263" t="str">
        <f t="shared" si="6"/>
        <v>2017-05-27</v>
      </c>
      <c r="B263" t="str">
        <f>"1800"</f>
        <v>1800</v>
      </c>
      <c r="C263" t="s">
        <v>49</v>
      </c>
      <c r="G263" s="6" t="s">
        <v>51</v>
      </c>
      <c r="H263">
        <v>2017</v>
      </c>
      <c r="I263" t="s">
        <v>52</v>
      </c>
      <c r="J263" t="s">
        <v>53</v>
      </c>
    </row>
    <row r="264" spans="1:10" ht="33" customHeight="1">
      <c r="A264" t="str">
        <f t="shared" si="6"/>
        <v>2017-05-27</v>
      </c>
      <c r="B264" t="str">
        <f>"1830"</f>
        <v>1830</v>
      </c>
      <c r="C264" t="s">
        <v>341</v>
      </c>
      <c r="E264" t="s">
        <v>18</v>
      </c>
      <c r="G264" s="6" t="s">
        <v>342</v>
      </c>
      <c r="H264">
        <v>2007</v>
      </c>
      <c r="I264" t="s">
        <v>15</v>
      </c>
      <c r="J264" t="s">
        <v>167</v>
      </c>
    </row>
    <row r="265" spans="1:10" ht="30">
      <c r="A265" t="str">
        <f t="shared" si="6"/>
        <v>2017-05-27</v>
      </c>
      <c r="B265" t="str">
        <f>"1930"</f>
        <v>1930</v>
      </c>
      <c r="C265" t="s">
        <v>343</v>
      </c>
      <c r="G265" s="6" t="s">
        <v>389</v>
      </c>
      <c r="H265">
        <v>2004</v>
      </c>
      <c r="I265" t="s">
        <v>15</v>
      </c>
      <c r="J265" t="s">
        <v>103</v>
      </c>
    </row>
    <row r="266" spans="1:10" ht="45">
      <c r="A266" t="str">
        <f t="shared" si="6"/>
        <v>2017-05-27</v>
      </c>
      <c r="B266" t="str">
        <f>"2030"</f>
        <v>2030</v>
      </c>
      <c r="C266" t="s">
        <v>344</v>
      </c>
      <c r="D266" t="s">
        <v>382</v>
      </c>
      <c r="E266" t="s">
        <v>96</v>
      </c>
      <c r="F266" t="s">
        <v>345</v>
      </c>
      <c r="G266" s="6" t="s">
        <v>346</v>
      </c>
      <c r="H266">
        <v>2016</v>
      </c>
      <c r="I266" t="s">
        <v>236</v>
      </c>
      <c r="J266" t="s">
        <v>38</v>
      </c>
    </row>
    <row r="267" spans="1:10" ht="30">
      <c r="A267" t="str">
        <f t="shared" si="6"/>
        <v>2017-05-27</v>
      </c>
      <c r="B267" t="str">
        <f>"2100"</f>
        <v>2100</v>
      </c>
      <c r="C267" t="s">
        <v>347</v>
      </c>
      <c r="E267" t="s">
        <v>96</v>
      </c>
      <c r="F267" t="s">
        <v>348</v>
      </c>
      <c r="G267" s="6" t="s">
        <v>349</v>
      </c>
      <c r="H267">
        <v>2013</v>
      </c>
      <c r="I267" t="s">
        <v>236</v>
      </c>
      <c r="J267" t="s">
        <v>350</v>
      </c>
    </row>
    <row r="268" spans="1:10" ht="30">
      <c r="A268" t="str">
        <f t="shared" si="6"/>
        <v>2017-05-27</v>
      </c>
      <c r="B268" t="str">
        <f>"2200"</f>
        <v>2200</v>
      </c>
      <c r="C268" t="s">
        <v>351</v>
      </c>
      <c r="D268" t="s">
        <v>353</v>
      </c>
      <c r="E268" t="s">
        <v>11</v>
      </c>
      <c r="G268" s="6" t="s">
        <v>352</v>
      </c>
      <c r="H268">
        <v>0</v>
      </c>
      <c r="I268" t="s">
        <v>21</v>
      </c>
      <c r="J268" t="s">
        <v>28</v>
      </c>
    </row>
    <row r="269" spans="1:10" ht="45">
      <c r="A269" t="str">
        <f t="shared" si="6"/>
        <v>2017-05-27</v>
      </c>
      <c r="B269" t="str">
        <f>"2230"</f>
        <v>2230</v>
      </c>
      <c r="C269" t="s">
        <v>354</v>
      </c>
      <c r="E269" t="s">
        <v>96</v>
      </c>
      <c r="F269" t="s">
        <v>151</v>
      </c>
      <c r="G269" s="6" t="s">
        <v>355</v>
      </c>
      <c r="H269">
        <v>2013</v>
      </c>
      <c r="I269" t="s">
        <v>128</v>
      </c>
      <c r="J269" t="s">
        <v>356</v>
      </c>
    </row>
    <row r="270" spans="1:10" ht="30">
      <c r="A270" t="str">
        <f t="shared" si="6"/>
        <v>2017-05-27</v>
      </c>
      <c r="B270" t="str">
        <f>"2300"</f>
        <v>2300</v>
      </c>
      <c r="C270" t="s">
        <v>357</v>
      </c>
      <c r="E270" t="s">
        <v>18</v>
      </c>
      <c r="G270" s="6" t="s">
        <v>358</v>
      </c>
      <c r="H270">
        <v>2015</v>
      </c>
      <c r="I270" t="s">
        <v>15</v>
      </c>
      <c r="J270" t="s">
        <v>103</v>
      </c>
    </row>
    <row r="271" spans="1:10" ht="30">
      <c r="A271" t="str">
        <f>"2017-05-28"</f>
        <v>2017-05-28</v>
      </c>
      <c r="B271" t="str">
        <f>"0000"</f>
        <v>0000</v>
      </c>
      <c r="C271" t="s">
        <v>10</v>
      </c>
      <c r="E271" t="s">
        <v>11</v>
      </c>
      <c r="F271" t="s">
        <v>264</v>
      </c>
      <c r="G271" s="6" t="s">
        <v>321</v>
      </c>
      <c r="H271">
        <v>2012</v>
      </c>
      <c r="I271" t="s">
        <v>15</v>
      </c>
      <c r="J271" t="s">
        <v>238</v>
      </c>
    </row>
    <row r="272" spans="1:10" ht="30">
      <c r="A272" t="str">
        <f>"2017-05-28"</f>
        <v>2017-05-28</v>
      </c>
      <c r="B272" t="str">
        <f>"0100"</f>
        <v>0100</v>
      </c>
      <c r="C272" t="s">
        <v>10</v>
      </c>
      <c r="E272" t="s">
        <v>11</v>
      </c>
      <c r="F272" t="s">
        <v>264</v>
      </c>
      <c r="G272" s="6" t="s">
        <v>321</v>
      </c>
      <c r="H272">
        <v>2012</v>
      </c>
      <c r="I272" t="s">
        <v>15</v>
      </c>
      <c r="J272" t="s">
        <v>238</v>
      </c>
    </row>
    <row r="273" spans="1:10" ht="30">
      <c r="A273" t="str">
        <f>"2017-05-28"</f>
        <v>2017-05-28</v>
      </c>
      <c r="B273" t="str">
        <f>"0200"</f>
        <v>0200</v>
      </c>
      <c r="C273" t="s">
        <v>10</v>
      </c>
      <c r="E273" t="s">
        <v>11</v>
      </c>
      <c r="F273" t="s">
        <v>264</v>
      </c>
      <c r="G273" s="6" t="s">
        <v>321</v>
      </c>
      <c r="H273">
        <v>2012</v>
      </c>
      <c r="I273" t="s">
        <v>15</v>
      </c>
      <c r="J273" t="s">
        <v>238</v>
      </c>
    </row>
    <row r="274" spans="1:10" ht="30">
      <c r="A274" t="str">
        <f>"2017-05-28"</f>
        <v>2017-05-28</v>
      </c>
      <c r="B274" t="str">
        <f>"0300"</f>
        <v>0300</v>
      </c>
      <c r="C274" t="s">
        <v>10</v>
      </c>
      <c r="E274" t="s">
        <v>11</v>
      </c>
      <c r="F274" t="s">
        <v>264</v>
      </c>
      <c r="G274" s="6" t="s">
        <v>321</v>
      </c>
      <c r="H274">
        <v>2012</v>
      </c>
      <c r="I274" t="s">
        <v>15</v>
      </c>
      <c r="J274" t="s">
        <v>238</v>
      </c>
    </row>
    <row r="275" spans="1:10" ht="30">
      <c r="A275" t="str">
        <f>"2017-05-28"</f>
        <v>2017-05-28</v>
      </c>
      <c r="B275" t="str">
        <f>"0400"</f>
        <v>0400</v>
      </c>
      <c r="C275" t="s">
        <v>10</v>
      </c>
      <c r="E275" t="s">
        <v>11</v>
      </c>
      <c r="F275" t="s">
        <v>264</v>
      </c>
      <c r="G275" s="6" t="s">
        <v>321</v>
      </c>
      <c r="H275">
        <v>2012</v>
      </c>
      <c r="I275" t="s">
        <v>15</v>
      </c>
      <c r="J275" t="s">
        <v>238</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2017-04-24T04:12:46Z</dcterms:created>
  <dcterms:modified xsi:type="dcterms:W3CDTF">2017-05-13T21:16:48Z</dcterms:modified>
  <cp:category/>
  <cp:version/>
  <cp:contentType/>
  <cp:contentStatus/>
</cp:coreProperties>
</file>