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387318" sheetId="1" r:id="rId1"/>
  </sheets>
  <definedNames/>
  <calcPr fullCalcOnLoad="1"/>
</workbook>
</file>

<file path=xl/sharedStrings.xml><?xml version="1.0" encoding="utf-8"?>
<sst xmlns="http://schemas.openxmlformats.org/spreadsheetml/2006/main" count="1704" uniqueCount="474">
  <si>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</si>
  <si>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</si>
  <si>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</si>
  <si>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</si>
  <si>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</si>
  <si>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</si>
  <si>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</si>
  <si>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</si>
  <si>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</si>
  <si>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</si>
  <si>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</si>
  <si>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</si>
  <si>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</si>
  <si>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</si>
  <si>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</si>
  <si>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</si>
  <si>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</si>
  <si>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</si>
  <si>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</si>
  <si>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</si>
  <si>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</si>
  <si>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</si>
  <si>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Stanley Chasm</t>
  </si>
  <si>
    <t>Y</t>
  </si>
  <si>
    <t>Ballooning</t>
  </si>
  <si>
    <t>Coyote's Crazy Smart Science Show</t>
  </si>
  <si>
    <t>Isa celebrates the awesome accomplishments of Senator Lillian Dyck, a neuroscientist, and we learn how to make glue out of milk!</t>
  </si>
  <si>
    <t>Chemistry</t>
  </si>
  <si>
    <t>CANADA</t>
  </si>
  <si>
    <t xml:space="preserve">My Animal Friends </t>
  </si>
  <si>
    <t>A unique look at the early life and development of young animals, edited and narrated from the viewpoint of the animals themselves.</t>
  </si>
  <si>
    <t>My Animal Friends</t>
  </si>
  <si>
    <t>USA</t>
  </si>
  <si>
    <t>Molly Of Denali</t>
  </si>
  <si>
    <t>Oscar has dreamed about participating in Qyah's fiddle festival and becoming a champion fiddler. On the way to the dance at the Tribal Hall, Molly and Trini find themselves covered in mink stink.</t>
  </si>
  <si>
    <t>Fiddle Of Nowhere / A Splash Of Mink</t>
  </si>
  <si>
    <t>Raven's Quest</t>
  </si>
  <si>
    <t>Ravens Quest features profiles of Indigenous kids from across the Canada, showcasing their unique perspective on their day-to-day hobbies, their talents, and First Nations, Metis or Inuit practices.</t>
  </si>
  <si>
    <t>Cameron</t>
  </si>
  <si>
    <t xml:space="preserve">Wolf Joe </t>
  </si>
  <si>
    <t>Joe is convinced he's not good at fishing but finding a little forest spirit in distress he uses his other skills to lead as uccessful fishing style rescue.</t>
  </si>
  <si>
    <t>Maymay Fishing</t>
  </si>
  <si>
    <t xml:space="preserve">Tales Of The Moana </t>
  </si>
  <si>
    <t>Losi is the best fisherman in the whole Moana, who also happens to be a very naughty Giant.</t>
  </si>
  <si>
    <t>SAMOA</t>
  </si>
  <si>
    <t>Waabiny Time</t>
  </si>
  <si>
    <t>Keny, Koodjal, Dambart-One, Two Three. Counting is moorditj And do you know the kala, the colours of the rainbow</t>
  </si>
  <si>
    <t>Colours And Numbers</t>
  </si>
  <si>
    <t>Move It Mob Style</t>
  </si>
  <si>
    <t xml:space="preserve">a </t>
  </si>
  <si>
    <t>Exciting fitness program, incorporating hip hop dance routines with the latest Aboriginal and Torres Strait Islander hip hop beats, while also delivering strong health messages!</t>
  </si>
  <si>
    <t>Bushwhacked</t>
  </si>
  <si>
    <t>Kamil challenges Kayne's inner cowboy to conquer a rodeo bull ride and become a protection athlete AKA Rodeo Clown at a professional rodeo!</t>
  </si>
  <si>
    <t>Rodeo</t>
  </si>
  <si>
    <t>The Magic Canoe</t>
  </si>
  <si>
    <t>Nico insists a lot that we play with him and it is only in the funny adventure that he will understand that people sometimes have other things to do than having fun with us.</t>
  </si>
  <si>
    <t>Nico And His Sticky Friend</t>
  </si>
  <si>
    <t>AFL 2021: CAFL</t>
  </si>
  <si>
    <t>NC</t>
  </si>
  <si>
    <t>AFL from Alice Springs. Community footy that is as skillful as it is spontaneous.</t>
  </si>
  <si>
    <t>Exciting women’s AFL action from Queensland. Eight clubs will contest the 2022 QAFLW Flag</t>
  </si>
  <si>
    <t>Motorsport 2021: W Series: Driven</t>
  </si>
  <si>
    <t>All the best moments and highlights from the W Series 2021.</t>
  </si>
  <si>
    <t xml:space="preserve"> </t>
  </si>
  <si>
    <t>Men’s Softball National Championships John Reid Shield</t>
  </si>
  <si>
    <t>Semi Final 1</t>
  </si>
  <si>
    <t>Rugby League: Nrl NT 2022</t>
  </si>
  <si>
    <t>NRL NT First Grade Men’s Premiership League 2022</t>
  </si>
  <si>
    <t>Catch all the excitement of the NRL WA's Women's First Grade Premiership League of 2022.</t>
  </si>
  <si>
    <t>Ladies Gaelic Football</t>
  </si>
  <si>
    <t>High octane action from the 2017 Ladies Gaelic Football Association All-Ireland Finals.</t>
  </si>
  <si>
    <t>IRELAND</t>
  </si>
  <si>
    <t>Sechelt</t>
  </si>
  <si>
    <t>Nitv News Update 2022</t>
  </si>
  <si>
    <t>The latest news from the oldest living culture, Join Natalie Ahmat and the team of NITV journalists for stories from an Indigenous perspective.</t>
  </si>
  <si>
    <t>Ice Cowboys</t>
  </si>
  <si>
    <t>M</t>
  </si>
  <si>
    <t xml:space="preserve">l </t>
  </si>
  <si>
    <t>Back in Alaska, it's three months since Jennifer died, Lance has been alone with the kids. Although he knows there are some things only a mother can provide, he is starting to feel better.</t>
  </si>
  <si>
    <t xml:space="preserve">a l q v w </t>
  </si>
  <si>
    <t>Incarceration Nation connects the relentless government intervention since colonisation to the trauma and disadvantage experienced by Indigenous Australians - the two key drivers of incarceration.</t>
  </si>
  <si>
    <t>Incarceration Nation</t>
  </si>
  <si>
    <t>The Talk - Race In America</t>
  </si>
  <si>
    <t xml:space="preserve">a v </t>
  </si>
  <si>
    <t>Provides a unique perspective, through six independent producers, on how black and Hispanic families counsel their kids to stay safe if they are stopped by the police.</t>
  </si>
  <si>
    <t>Alice Dunes</t>
  </si>
  <si>
    <t>Isa asks what can we learn from rivers while our Science Questers explore how rivers as an important part of food systems and travel today and for our ancestors.</t>
  </si>
  <si>
    <t>Rivers</t>
  </si>
  <si>
    <t>When one of Connie's prized turkeys goes missing on Molly and Tooey's watch, it's up to them to track it down, Molly, Tooey, and Trini decide to build their own sailboat and voyage to distant waters.</t>
  </si>
  <si>
    <t>Reading The Mud / Unsinkable Molly Mabray</t>
  </si>
  <si>
    <t>Kajsa</t>
  </si>
  <si>
    <t>Wolf Joe</t>
  </si>
  <si>
    <t>Out late to view the Northern Lights, the friends race to rescue Buddy's run-away drum before it rolls off a cliff, saving it, then playing it to celebrate the dancing lights in the sky.</t>
  </si>
  <si>
    <t>Dance Of The Wawatay</t>
  </si>
  <si>
    <t>Tales Of The Moana</t>
  </si>
  <si>
    <t>Fa'ata is the last mermaid left in the entire Moana - and this episode of Tales of the Moana reveals how you might be able to see her with your own eyes!</t>
  </si>
  <si>
    <t>Maara, hands and djena, feet are very useful to us and together with the other parts of our body help us every day. Maara baam, hands clap and djena kakarook, feet dance. It's too deadly koolangka.</t>
  </si>
  <si>
    <t>Body And Movement</t>
  </si>
  <si>
    <t xml:space="preserve">a w </t>
  </si>
  <si>
    <t>Kamil challenges Kayne to hug a sawfish, but to find it he must visit a place where darkness is king amidst waters alive with bull sharks and crocodiles.</t>
  </si>
  <si>
    <t>Sawfish</t>
  </si>
  <si>
    <t>Julie has a tendency to take other people's things without asking permission, which annoys campers.</t>
  </si>
  <si>
    <t>Julia's Mania</t>
  </si>
  <si>
    <t>Artie: Our Tribute To A Legend</t>
  </si>
  <si>
    <t>We remember and celebrate the life and achievements of the late great Arthur Beetson. Hosted by Brad Cooke and Mark Beetson.</t>
  </si>
  <si>
    <t>Jupurrurla - Man of Media</t>
  </si>
  <si>
    <t>The story of Warlpiri elder and lawman, Francis Jupurrurla Kelly, who was instrumental in starting the Indigneous media industry in Australia and who now serves as Chair of the Central Land Council.</t>
  </si>
  <si>
    <t>Shortland Street</t>
  </si>
  <si>
    <t>After their kiss, a flustered Boyd makes a polite retreat, but Kelly-Anne's left smitten. Boyd's guilt about Zara re-surfaces but Rani and Drew give their endorsement of Kelly-Anne.</t>
  </si>
  <si>
    <t>NEW ZEALAND</t>
  </si>
  <si>
    <t>Cooking Hawaiian Style</t>
  </si>
  <si>
    <t>Chef Jeff Vigilla shares his recipe for Seared Furikake Crusted Ahi and Kualoa Ranch Farmers salad with Lime Soy Dressing.</t>
  </si>
  <si>
    <t>Jeff Vigilla</t>
  </si>
  <si>
    <t>Kayne and Kamil find out what a sea eagle supermarket is and learn the secret sea eagle dance with the Gubbi Gubbi before Kayne has to fly through the skies in this action packed Bushwhacked episode.</t>
  </si>
  <si>
    <t>Sea Eagles</t>
  </si>
  <si>
    <t>Nico has a bad cold and cannot participate in the fun adventure. In the end, he realizes that imagination is a wonderful power that he can use whenever he wants!</t>
  </si>
  <si>
    <t>Nico's Book</t>
  </si>
  <si>
    <t>The friends become competitive as they attempt to win best bike decoration. When Smudge accidentally ends up on an out of control wagon the trio forget their rivalry and join forces to save him.</t>
  </si>
  <si>
    <t>Turtle Bay Bike Rally</t>
  </si>
  <si>
    <t>Aussie Bush Tales</t>
  </si>
  <si>
    <t>Three mischievous Aboriginal boys and their cousin Jedda always followed by their dingo puppy Snowy, go exploring and investigate new and exciting mysteries in the Aussie Bush.</t>
  </si>
  <si>
    <t>Marlee's Gift To Jedda</t>
  </si>
  <si>
    <t>Grace Beside Me</t>
  </si>
  <si>
    <t>Fuzzy is visited by the spirit of a bushranger with a long lost treasure.</t>
  </si>
  <si>
    <t>Black Hat's Treasure</t>
  </si>
  <si>
    <t>Molly, Tooey, and Trini are convinced giant ice worms are responsible for a power outage. Tooey's newest dog Anka wanders off during a training run in the woods, Molly and Tooey try to lure her home.</t>
  </si>
  <si>
    <t>Worm Turns, The / Little Dog Lost</t>
  </si>
  <si>
    <t>Our Stories</t>
  </si>
  <si>
    <t>Ngarrindjeri and Kaurna man Allan Sumner, a local artist who has dedicated his life to creating art as a legacy for his family, takes the bold step of launching an Aboriginal cultural centre.</t>
  </si>
  <si>
    <t>Big Al's Big Dream</t>
  </si>
  <si>
    <t>Frustrated by a lack of understanding of Aboriginal culture in his Country, Mark Koolmatrie is on a mission to educate and share his ongoing connection to Country and self.</t>
  </si>
  <si>
    <t>Koomie Country</t>
  </si>
  <si>
    <t>APTN National News</t>
  </si>
  <si>
    <t>News week in review from Canada's Indigenous broadcaster APTN.</t>
  </si>
  <si>
    <t>Bamay</t>
  </si>
  <si>
    <t>From the Torres Straits to Tasmania and everywhere in between - Bamay is a slow TV showcase of Australia's most stunning landscapes. NITV pays tribute to that which gives us life: Country.</t>
  </si>
  <si>
    <t>Arctic Secrets</t>
  </si>
  <si>
    <t>It's November at Cape Tatnam. Winter is coming to the lower Western shore of Hudson Bay. But the ice, which should be forming on Hudson Bay by now is nowhere to be seen.</t>
  </si>
  <si>
    <t>Waiting For Winter</t>
  </si>
  <si>
    <t>Through The Wormhole</t>
  </si>
  <si>
    <t>If the stuff of life is spread throughout the cosmos, then the universe could be teeming with aliens.  Will alien brains think in ways we understand?</t>
  </si>
  <si>
    <t>How Do Aliens Think?</t>
  </si>
  <si>
    <t>Living Black</t>
  </si>
  <si>
    <t>For performer Mitch Tambo, culture and language are important ways of life. Karla Grant travelled to Victoria to hear about Mitch’s life, love of language and to find out how he’s handling fatherhood.</t>
  </si>
  <si>
    <t>Mitch Tambo - Walanbaa Man</t>
  </si>
  <si>
    <t>African Americans: Many Rivers To Cross</t>
  </si>
  <si>
    <t>At the turn of the 20th century, a steady stream of African Americans left the South, fleeing the threat of racial violence, and searching for better opportunities in the North and the West.</t>
  </si>
  <si>
    <t>Making A Way Out Of No Way</t>
  </si>
  <si>
    <t>Mr Mercedes</t>
  </si>
  <si>
    <t>MA</t>
  </si>
  <si>
    <t>Ida is hurt as Hodges and Janey's relationship intensifies. Lou is disturbed by an interaction with a customer. Deborah takes Brady to the cemetery and the two reflect on their difficult past.</t>
  </si>
  <si>
    <t>Gods Who Fall</t>
  </si>
  <si>
    <t>Yothu Yindi Tribute Concert</t>
  </si>
  <si>
    <t>A special tribute that recognises the contribution and the legacy that Yothu Yindi has made to our Indigenous voice on the National and International stage.</t>
  </si>
  <si>
    <t>Todd River</t>
  </si>
  <si>
    <t>We meet with Indigenous fishermen who teach us about respectfully living by the ocean.</t>
  </si>
  <si>
    <t>Life By The Ocean</t>
  </si>
  <si>
    <t>Molly and the gang organize an outhouse race to determine who will become 'Winter Champions'. Great Aunt Merna keeps losing her keys, Molly creates a video to help Merna train her dog to find them.</t>
  </si>
  <si>
    <t>Winter Champions / Hus-Keys</t>
  </si>
  <si>
    <t>Malakai</t>
  </si>
  <si>
    <t>Joe's ambitious baking ideas get everyone covered in dough but after his friends help retrieve Kookum's lost recipe card they create delicious bannock treats for the community.</t>
  </si>
  <si>
    <t>Big Bannock Bake</t>
  </si>
  <si>
    <t>Alulelei is a terrible fisherman, but boy can he sing.  One day someone very important vanishes and Alulelei must figure out how the stars will help bring them home.</t>
  </si>
  <si>
    <t>Lani The Dolphin Girl</t>
  </si>
  <si>
    <t>Djinang, Look! It's a yongka, a kangaroo. And can you see the wetj, the emu full of feathers</t>
  </si>
  <si>
    <t>Animals And Tracks</t>
  </si>
  <si>
    <t>Find out why Kamil challenges Kayne to wash his hair with camel urine in a hilarious episode of Bushwhacked with the grossest mission yet!</t>
  </si>
  <si>
    <t>Camels</t>
  </si>
  <si>
    <t>When Nico, Pam and Julie try to build a teepee at Camp Manitou, Max imposes his help.</t>
  </si>
  <si>
    <t>Relax, Max!</t>
  </si>
  <si>
    <t>Road Open</t>
  </si>
  <si>
    <t>Stories from the community in Beagle Bay.</t>
  </si>
  <si>
    <t>Beagle Boys</t>
  </si>
  <si>
    <t>Songlines</t>
  </si>
  <si>
    <t>Steve Jamijinpa Patrick embarks on an epic journey to rediscover the secrets of how to make rain, Warlpiri-style.</t>
  </si>
  <si>
    <t>Ngapa Jukurrpa - Water Songline</t>
  </si>
  <si>
    <t xml:space="preserve">Following his bombshell confession, Prince fears he's ruined everything with Dawn. Damo counsels Prince to work hard to win Dawn back. </t>
  </si>
  <si>
    <t>Always positive and always showing Aloha today Senator Brickwood Galuteria shares his Sausage &amp; Clams, Brickwood stylerecipe with is in the Cooking Hawaiian Style kitchen.</t>
  </si>
  <si>
    <t>Brickwood Galuteria</t>
  </si>
  <si>
    <t xml:space="preserve">a l </t>
  </si>
  <si>
    <t>Kayne and Kamil set off to Uluru in search of Australia's greatest monitor, the perentie, but not without meeting some very special desert folk along the way!</t>
  </si>
  <si>
    <t>Perenties</t>
  </si>
  <si>
    <t>Julie sees Viola hugging Pam and calling her her little treasure. She imagines that her aunt prefers Pam!</t>
  </si>
  <si>
    <t>When the kids find a diary in an old tree stump they must not only unravel the mystery of which of Turtle Bay's residents wrote it but also rescue the precious book from a crafty raccoon.</t>
  </si>
  <si>
    <t>Who Is Nagamo?</t>
  </si>
  <si>
    <t>Rats In The Mia Mia</t>
  </si>
  <si>
    <t>Fuzzy tries to protect Yar by telling him to blend in, but learns that sometimes standing out is better.</t>
  </si>
  <si>
    <t>Yarn For Yar</t>
  </si>
  <si>
    <t>Suki digs up an old bone tool covered with markings, making an important archeological discovery. Molly announces a contest to design an original flag for the Denali Trading Post.</t>
  </si>
  <si>
    <t>Suki's Bone / Brand New Flag</t>
  </si>
  <si>
    <t xml:space="preserve">q </t>
  </si>
  <si>
    <t>Mikayla travels six hours a day from her island home to get an education and rarely misses a day of school. This doesn't surprise her friends, because this talented young leader has a bright future.</t>
  </si>
  <si>
    <t>Mikayla</t>
  </si>
  <si>
    <t>This story of -determination explores an Indigenous-led school program that's achieving real educational outcomes for the lives of disadvantaged kids from regional and remote Australia.</t>
  </si>
  <si>
    <t>Star Girls</t>
  </si>
  <si>
    <t xml:space="preserve">Indian Country Today </t>
  </si>
  <si>
    <t>Native American News</t>
  </si>
  <si>
    <t>Indian Country Today</t>
  </si>
  <si>
    <t>Extreme Africa</t>
  </si>
  <si>
    <t>The Drakensberg - or Dragon Mountain - is one of South Africa's most impressive landscapes. It is the highest African mountain range south of Kilimanjaro, with peaks higher than 3000 meters.</t>
  </si>
  <si>
    <t>Dragon Mountain</t>
  </si>
  <si>
    <t>The Point</t>
  </si>
  <si>
    <t>Join John Paul Janke and Narelda Jacobs for unique analysis and First Nations perspectives on the biggest stories of the week</t>
  </si>
  <si>
    <t>Wellington Paranormal</t>
  </si>
  <si>
    <t>On a typical night patrol, Minogue and O'Leary get to the bottom of a series of mysterious curses while Officer Parker gets a new partner.</t>
  </si>
  <si>
    <t>Who The Hell</t>
  </si>
  <si>
    <t>Over The Black Dot</t>
  </si>
  <si>
    <t>Rugby league analytics at its best. Join your host Dean Widders as he breaks down every play from every round, every week from the greatest game of all rugby league.</t>
  </si>
  <si>
    <t>Feeding The Scrum 2022</t>
  </si>
  <si>
    <t>Join the best blackfullah athletes and entertainers to talk sports, pop culture and the issues that affect us all in a fly on the wall chat between friends.</t>
  </si>
  <si>
    <t>Letterkenny</t>
  </si>
  <si>
    <t xml:space="preserve">a l s v </t>
  </si>
  <si>
    <t>The Hicks go ice fishing in Quebec and meet their French-Canadian counterparts.</t>
  </si>
  <si>
    <t>Les Hiques</t>
  </si>
  <si>
    <t>Gomorrah</t>
  </si>
  <si>
    <t xml:space="preserve">a d l </t>
  </si>
  <si>
    <t>To avoid a gang war, Ciro di Marzio arranges for a meeting on neutral grounds with Gennaro Savastano. Gennaro arrives with heavy baggage - his father's strict orders.</t>
  </si>
  <si>
    <t>ITALY</t>
  </si>
  <si>
    <t xml:space="preserve">d v </t>
  </si>
  <si>
    <t>The truce between Gennaro Savastano and Ciro di Marzio proves an epic failure provoking nothing but the uprising of a gang of young Camorristi who don't care about traditions.</t>
  </si>
  <si>
    <t>Ooraminna</t>
  </si>
  <si>
    <t>Isa, our awesome youth host, welcomes us to Our Great Blue World - and did you know the Oceans make up 70% of Mother Earth!</t>
  </si>
  <si>
    <t>Our Great Blue World</t>
  </si>
  <si>
    <t>A sensational video turns Molly's excitement about an upcoming dentist visit into panic. It's all fun and secret spy games until Molly and Tooey stumble across a mystery visitor in Qyah.</t>
  </si>
  <si>
    <t>Tooth Or Consequences / Qyah Spy</t>
  </si>
  <si>
    <t>Cayda</t>
  </si>
  <si>
    <t>Joe is convinced animals love his flute playing but when they follow him to the Three Sisters garden he and his friends cannot make them leave but it's Smudge the puppy who saves the day.</t>
  </si>
  <si>
    <t>Pied Piper Joe</t>
  </si>
  <si>
    <t>Meilani is a special brown butterfly who lives in a pond in Tonga. She slurps the tears of sharks when they're sad. But her greatest dream is to dance with the rainbow coloured butterflies.</t>
  </si>
  <si>
    <t>Faiana The Fairy</t>
  </si>
  <si>
    <t>In Noongar Boodgar, Noongar Country there's so much to see. Wano, this way the djet, the flowers and ali bidi, that way you can see the boorn, the trees. Moorditj!</t>
  </si>
  <si>
    <t>Country And Directions</t>
  </si>
  <si>
    <t>Kayne and Kamil meet the cast of mantas, dolphins, soldier crabs and turtles in Kayne's quest to help the endangered dugong from the threat of extinction in this important episode of Bushwhacked!</t>
  </si>
  <si>
    <t>Dugong</t>
  </si>
  <si>
    <t>Pam really doesn't like bats. In a funny adventure she will discover that even the 'not beautiful' things can have very positive sides.</t>
  </si>
  <si>
    <t>Stories from the community in Broome.</t>
  </si>
  <si>
    <t>Broome - St Mary's</t>
  </si>
  <si>
    <t>Kriol Kitchen</t>
  </si>
  <si>
    <t>Bundy runs his own Cultural Tours business out of Chile Creek near the communities of Djarindjin and Lombadina.</t>
  </si>
  <si>
    <t>Lemon Grass And Soya Turtle, Shellfish Stir-Fry Noodle, Susami</t>
  </si>
  <si>
    <t>First School At Middle Beach</t>
  </si>
  <si>
    <t>The story of Brian and Violet Carter who travelled back to Ardyaloon (One Arm Point on the Dampier Peninsula WA) in the 1970's and established the first school at Middle Beach.</t>
  </si>
  <si>
    <t>Songs From The Inside</t>
  </si>
  <si>
    <t>Lesson Seven, Hope: The final lesson and a surprise twist excites and terrifies as prisoners face the pressure of professional recordings with studio experts.</t>
  </si>
  <si>
    <t>Kelly-Anne's thrilled to think she and Boyd are finally a couple, but is fearful of Rani's reaction. However, Rani is enthusiastic - until she overhears Drew and Desi debriefing their naughty times.</t>
  </si>
  <si>
    <t>Christian Yrizarry Lead singer of the group Ho'onua and Beach 5 has been doing music since High school. Today he shares his Hawaiian Sunrise French Toast recipe.</t>
  </si>
  <si>
    <t>Christian Yrizarry</t>
  </si>
  <si>
    <t>Pam is absorbed by a new puzzle and is not interested in anything else! When the team travels north to care for a caribou, Pam rediscovers that it's important to be there for her friends.</t>
  </si>
  <si>
    <t>Puzzles And Caribou</t>
  </si>
  <si>
    <t>Nina would rather rather play than work on preparing her jingle dress until she realizes she's almost out of time. Her friends carry out a rescue to help Nina save her dream of dancing at the pow-wow.</t>
  </si>
  <si>
    <t>Jingle Dress Mess</t>
  </si>
  <si>
    <t>Possums On My Roof</t>
  </si>
  <si>
    <t>Nan's story gives Fuzzy and Cat an understanding of the real meaning of sorry.</t>
  </si>
  <si>
    <t>Sorry</t>
  </si>
  <si>
    <t>It's been a long winter in Qyah, and everyone is out of birch syrup. Molly and her Dad are shocked when Travis, a tourist, announces that the goal of his expedition is to find a living woolly mammoth.</t>
  </si>
  <si>
    <t>Sap Season / Book Of Mammoths</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</si>
  <si>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</si>
  <si>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</si>
  <si>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</si>
  <si>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</si>
  <si>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Aboriginal people have gathered and hunted bush tucker as ceremony on the Foreshore for generations, but recent human impacts on the ecosystem are forcing Traditional owners to adapt.</t>
  </si>
  <si>
    <t>Foreshore</t>
  </si>
  <si>
    <t>A weekly current-affairs show that examines New Zealand and international stories through a Maori lens.</t>
  </si>
  <si>
    <t>A slow TV showcase of the stunning landscapes found in Darumbal, Ngaro, Guugu Yimithirr, Tiwi &amp; Bathurst Island Country.</t>
  </si>
  <si>
    <t>Darumbal, Ngaro, Guugu Yimithirr, Tiwi &amp; Bathurst Island Country</t>
  </si>
  <si>
    <t>Water flows from the highlands to a great life-giving lake. On its way it nourishes soils enriched by volcanic activity, nurturing a variety of habitats, and feeding the animals living in them.</t>
  </si>
  <si>
    <t>Lake Manyara National Park</t>
  </si>
  <si>
    <t xml:space="preserve">Planet Expedition  </t>
  </si>
  <si>
    <t>Steve and a team of world class kayakers head to Kamchatka to take on white-water so extreme it has never been attempted, and to explore a pristine wilderness packed with brown bears.</t>
  </si>
  <si>
    <t>UNITED KINGDOM</t>
  </si>
  <si>
    <t>Yokayi Footy 2022</t>
  </si>
  <si>
    <t>Yokayi is victory! An AFL show with heart - Yokayi Footy is fun, fresh and everything that we love about the game! Hosted by Megan Waters and Andrew Krakouer.</t>
  </si>
  <si>
    <t xml:space="preserve">Death In Thunder Bay </t>
  </si>
  <si>
    <t>It was a tale all too common - a young Indigenous man drowned in Thunder Bay. What happened that night was a mystery, but the police issued a statement saying they found nothing suspicious.</t>
  </si>
  <si>
    <t>Hermannsburg</t>
  </si>
  <si>
    <t>Our Youth Host, Isa and our Science Questers are inspired by the leadership of T'Sou-Ke Nation and other First Nations bringing Solar Power to their communities.</t>
  </si>
  <si>
    <t>Solar Power</t>
  </si>
  <si>
    <t>When Trini confesses that she's never seen the Northern Lights, Molly makes it her mission to show them to her. After an awesome jig dance at the Tribal Hall, Molly can't wait for her fiddle lessons.</t>
  </si>
  <si>
    <t>Turn On The Northern Lights / Fiddlesticks</t>
  </si>
  <si>
    <t>Pahquis</t>
  </si>
  <si>
    <t>Nina is sure new speed skates will make her faster than Joe but when Chief Madwe gets blown down the ice covered lake by a big wind it is her natural athletic ability that allows her to save him.</t>
  </si>
  <si>
    <t>Speed Skater</t>
  </si>
  <si>
    <t>Faiana is the world's first Pasifika courier fairy, but one day, things go terribly wrong with a very important magical delivery.</t>
  </si>
  <si>
    <t>Alulelei And The Secret Of The Stars</t>
  </si>
  <si>
    <t>Mereny and kep, food and water keep us walang, healthy. How about a yongka stew, a kangaroo stew? Yum yum sounds moorditj!</t>
  </si>
  <si>
    <t>Food And Drink</t>
  </si>
  <si>
    <t>Kamil challenges Kayne to rescue a venomous, temperamental King Brown snake - and the King Brown is not too happy about it!</t>
  </si>
  <si>
    <t>King Brown Snake</t>
  </si>
  <si>
    <t>Nico plays in a very boisterous way despite the fact that others around him need tranquility.</t>
  </si>
  <si>
    <t>Rest For Aunt Lolette</t>
  </si>
  <si>
    <t>Songlines on Screen</t>
  </si>
  <si>
    <t>'Niminjarra' is a story owned by Warnman people of the Great Sandy Desert in WA. Two young men decided not to go to a higher Law ceremony and turned themselves into snakes.</t>
  </si>
  <si>
    <t>Niminjarra</t>
  </si>
  <si>
    <t>Harper and Maeve are shocked to come upon Drew pinning Tom against the wall. Harper is stung to realise that Drew is not over her dalliance with Tom.</t>
  </si>
  <si>
    <t xml:space="preserve">Red Chef Revival </t>
  </si>
  <si>
    <t>Host Rich Francis travels to Osoyoos - an Indigenous Reservations British Columbia - to cook with an ingredient he's never used before - cougar.</t>
  </si>
  <si>
    <t>Osoyoos</t>
  </si>
  <si>
    <t>Nico doesn't listen to Viola's warnings and ends up losing his precious turquoise stone during the adventure. In the future, he promises to be more attentive to the advice of the greats.</t>
  </si>
  <si>
    <t>Boreal Safari</t>
  </si>
  <si>
    <t>When Joe and his friends forget Mishoom's message and pick too many crabapples, the baskets tip over and roll downhill.</t>
  </si>
  <si>
    <t>Crabby Apples</t>
  </si>
  <si>
    <t>Red Back Spider</t>
  </si>
  <si>
    <t>With the help of Milka, a haunted doll, Fuzzy helps Esther adjust to her new surroundings.</t>
  </si>
  <si>
    <t>Milka's Secret</t>
  </si>
  <si>
    <t>Molly is entrusted with her Grandpa's secret nivagi recipe for the Qyah Ice Cream Competition, she's determined to make a winning dish. Molly can't wait to help Nina and Dr Antigone band baby cranes.</t>
  </si>
  <si>
    <t>New Nivagi / Crane Song</t>
  </si>
  <si>
    <t>A grandfather faces the struggle of maintaining his Alian Kastom to hunt, cook share and showcase cultural feastings. In an ever-changing landscape, will Cooking Kastom be possible in the future?</t>
  </si>
  <si>
    <t>Cooking Kastom</t>
  </si>
  <si>
    <t>An inspiring story about the journey of a founding member of the Aboriginal Sobriety Group SA, Cyril 'Bumpa' Coaby, who has helped build the organisation from the ground up to help others in need.</t>
  </si>
  <si>
    <t>Bumpa's Legacy</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</si>
  <si>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</si>
  <si>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</si>
  <si>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</si>
  <si>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and Nari Nari Country along the waters of the Murrumbidgee River.</t>
  </si>
  <si>
    <t>Murrumbidgee River - Wiradjuri &amp; Nari Nari</t>
  </si>
  <si>
    <t>Simien Mountains National Park in the highlands of Ethiopia is home to some of the rarest and most spectacular creatures on earth.</t>
  </si>
  <si>
    <t xml:space="preserve">Going Places With Ernie Dingo </t>
  </si>
  <si>
    <t>K'gari, also known as Fraser Island is Ernie's next destination. He meets up with a proud Butchulla man, a four wheel drive enthusiast, and a determined woman with a special connection to whales.</t>
  </si>
  <si>
    <t>K'gari</t>
  </si>
  <si>
    <t>Tribal</t>
  </si>
  <si>
    <t>Justice For All</t>
  </si>
  <si>
    <t>Marshall</t>
  </si>
  <si>
    <t>In the year 1941, a nearly bankrupt NAACP sends its only lawyer, thirty-two year old Thurgood Marshall, to conservative Connecticut to defend a black chauffeur against charges including rape.</t>
  </si>
  <si>
    <t xml:space="preserve">People Of Standing Stone </t>
  </si>
  <si>
    <t>This film traces the history of the Oneida Nation and sheds light on a crucial Native American story that has gone unfairly overlooked in the archives of American history.</t>
  </si>
  <si>
    <t>A discussion, led by Jeff McMullan, on Constitutional Recognition of Aboriginal and Torres Strait Islander Peoples with the Federal Government's Expert panel member The Hon. Fred Chaney.</t>
  </si>
  <si>
    <t>Constitutional Reform</t>
  </si>
  <si>
    <t>Anzac Hill</t>
  </si>
  <si>
    <t>Isa introduces us to the world of skateboarding and our Science Questers learn how physics, force, energy and gravity are in motion while skateboarding - while having fun doing ollies!</t>
  </si>
  <si>
    <t>Skateboarding</t>
  </si>
  <si>
    <t>When Molly fins out that her Mom was once an ice sculptor, she decides to organize an ice-sculpting competition. Molly's excitement about her first totem pole raising in Sitka quickly turns to panic.</t>
  </si>
  <si>
    <t>Ice Sculpture / Tale Of A Totem</t>
  </si>
  <si>
    <t>Emily</t>
  </si>
  <si>
    <t>Joe believes he has magician's skills until he discovers Smudge the puppy helped in every one of his tricks but his real skill shines through when leading a rescue on a creaky bridge.</t>
  </si>
  <si>
    <t>Turtle Bay Talent Show</t>
  </si>
  <si>
    <t>Thanks to a magical tail, Lani is a shape shifting girl who can transform into a dolphin!  But one day her magical tail goes missing!</t>
  </si>
  <si>
    <t>Meilani The Brown Butterfly</t>
  </si>
  <si>
    <t>My Moort, my family make me djoorabiny, they make me happy.</t>
  </si>
  <si>
    <t>Family And Friends</t>
  </si>
  <si>
    <t>Kayne and Kamil brave shark infested waters, dodge salt-water crocodiles and come face to face with venomous sea snakes before meeting the box jellyfish!</t>
  </si>
  <si>
    <t>Box Jellyfish</t>
  </si>
  <si>
    <t>Julie gets distracted from her tasks. In this funny adventure, she will become aware of the importance of not getting distracted when you are responsible for something.</t>
  </si>
  <si>
    <t>Stories from the Wanalirri Catholic School and community at Gibb River.</t>
  </si>
  <si>
    <t>Gibb River - Wanalirri</t>
  </si>
  <si>
    <t>Madonna kicks an ineffectual Cece out of Mrs Moradi's ward as a distressed Samira and a crash team crowd in. TK tries to console a dismayed Cece but Madonna reports the incident.</t>
  </si>
  <si>
    <t>In the aftermath of a massive wildfire in 2016, host Cezin Nottaway finds a deep connection between food and healing. She combines her signature bush cooking style with a beaver tail recipe.</t>
  </si>
  <si>
    <t>Fort McMurray</t>
  </si>
  <si>
    <t>The children of the camp have the idea of exchanging gifts. While living the fun adventure, our three friends understand that when we give a gift, the important thing is not the object.</t>
  </si>
  <si>
    <t>Gift Story</t>
  </si>
  <si>
    <t>When Joe finds a small carved owl he knows that it must belong to someone in Turtle Bay but because he wants to keep it he is reluctant to search for the carving's owner.</t>
  </si>
  <si>
    <t>Finders Keepers</t>
  </si>
  <si>
    <t>Camels On The Run</t>
  </si>
  <si>
    <t>Fuzzy and Tui learn that sometimes what you wish for is right at home.</t>
  </si>
  <si>
    <t>Hangi Sleep Over</t>
  </si>
  <si>
    <t xml:space="preserve">Living in Stuttgart Germany, 54-year-old Aboriginal skateboarder Chris Robinson is raising two young children and has a unique style of parenting. </t>
  </si>
  <si>
    <t>Chris Robinson</t>
  </si>
  <si>
    <t xml:space="preserve">Retired 75-year-old Aboriginal stockman, Matt Dawson, is too old to get back in the saddle so he shares stories of his connection to Country and the importance of sharing his language. </t>
  </si>
  <si>
    <t>Nomad In The Saddle</t>
  </si>
  <si>
    <t>Nitv News: Nula 2022</t>
  </si>
  <si>
    <t>A slow TV showcase of the stunning landscapes found in Ngarrindjeri Country.</t>
  </si>
  <si>
    <t>Ngarrindjeri Country</t>
  </si>
  <si>
    <t>These drylands of Southern Africa have been wrought by time into magnificent landscapes of sand and stone. They may be may be stark and perilous, but are filled with wild wonder.</t>
  </si>
  <si>
    <t>Yolngu Boy</t>
  </si>
  <si>
    <t xml:space="preserve">a l q v </t>
  </si>
  <si>
    <t>A drama about the coming-of-age of three Aboriginal boys in Arnhem Land who are caught between two cultures - traditional Aboriginal culture and western culture.</t>
  </si>
  <si>
    <t>Bedtime Stories</t>
  </si>
  <si>
    <t>David Jones tells the story of Djomi (Mermaid Story) in the Ndjebbana language. Recorded in Maningrida, NT.</t>
  </si>
  <si>
    <t>Mermaid Story</t>
  </si>
  <si>
    <t>First Nations Arts Awards 2022</t>
  </si>
  <si>
    <t>Held each year on May 27 to mark the anniversary of the 1967 referendum, the First Nations Arts Awards recognize outstanding creativity and lifetime achievements of First Nations artists.</t>
  </si>
  <si>
    <t>TikTok And NITV Present: First Sounds</t>
  </si>
  <si>
    <t>As the sun sets on the 26th, sit back and take in First Sounds - a specially curated lineup of both emerging and established artists including Barkaa, Nooky, Kaiit, JK-47 and more.</t>
  </si>
  <si>
    <t>We follow Kai and Anostin to Iceland to discover what happens underground and how almost 90% of Iceland homes are heated by geothermal power.</t>
  </si>
  <si>
    <t>Underground</t>
  </si>
  <si>
    <t>Molly's class is learning about bartering by practicing with kids who live in Kaktovik, Alaska. Molly, Mom and Nina go to Shageluk, to doing a follow-up story on the country's wild wood bison.</t>
  </si>
  <si>
    <t>Wild Moose Chase / Where The Bison Roam</t>
  </si>
  <si>
    <t>Tawodi</t>
  </si>
  <si>
    <t>In a frog filled marsh Joe and the team stretch their skills rescuing a baby skunk then must use teamwork to build a new shelter for the whole skunk family before a big storm arrives.</t>
  </si>
  <si>
    <t>Skunk Den Do Over</t>
  </si>
  <si>
    <t>After a storm at sea traps Masina on a deserted pacific island, she finds a magical seashell. Could this seashell help Masina finally get home?</t>
  </si>
  <si>
    <t>Losi The Giant Fisherman</t>
  </si>
  <si>
    <t>Moorditj walang, good health is about looking after our bodies every day. It's solid koolangka!</t>
  </si>
  <si>
    <t>Health</t>
  </si>
  <si>
    <t>Kayne challenges Kamil to 5 mission in 24 hours in and around Sydney in a frantic race against the clock episode of Bushwhacked!</t>
  </si>
  <si>
    <t>Urban Animals</t>
  </si>
  <si>
    <t>At the camp, Max and Tibo have installed a zip line course but Pam is afraid to try it.  In funny adventure she will finally take her courage with both hands to come to help an eaglet.</t>
  </si>
  <si>
    <t>Pam Takes Her Courage In Both Hands</t>
  </si>
  <si>
    <t>Torres To The Thames</t>
  </si>
  <si>
    <t>Torres To The Thames follows the Purple Spider Dance troupe as they perform at a prestigious Festival in England.  The experience will strengthen their connection and belief in their Culture.</t>
  </si>
  <si>
    <t>A slow TV showcase of the stunning landscapes found in Madi Madi, Dadi Dadi and Nganguruku Country along the waters of the Murrumbidgee River.</t>
  </si>
  <si>
    <t>Murrumbidgee River - Madi Madi, Dadi Dadi &amp; Nganguruku Country</t>
  </si>
  <si>
    <t>Yarripiri the giant ancestral taipan created the Jardiwanpa Songline through his journey, bringing songs, law and the Jardiwanpa fire ceremony to Warlpiri people.</t>
  </si>
  <si>
    <t>Yarripiri's Journey</t>
  </si>
  <si>
    <t>WA Men's Field Hockey</t>
  </si>
  <si>
    <t>Premier Division 1 Men’s Field Hockey from Western Australia</t>
  </si>
  <si>
    <t xml:space="preserve">Premier Division 1 Women’s Field Hockey from Western Australia. </t>
  </si>
  <si>
    <t>Scottish Women's Premier League</t>
  </si>
  <si>
    <t>Celtic, Rangers, Hibernian, and Glasgow City feature heavily in Scotland’s topflight for women.</t>
  </si>
  <si>
    <t>SCOTLAND</t>
  </si>
  <si>
    <t>Merchants Of The Wild</t>
  </si>
  <si>
    <t>Unsure their fish is properly smoked, the group eats 'bush sushi' hoping no one falls ill. The adventurers paddle to a new camp with hopes of better securing food.</t>
  </si>
  <si>
    <t>Snare</t>
  </si>
  <si>
    <t>Chuck And The First People's Kitchen</t>
  </si>
  <si>
    <t>Abitibi-Temiscamingue - Traditional Foraging</t>
  </si>
  <si>
    <t>The Casketeers</t>
  </si>
  <si>
    <t>Nona convinces the staff to try zumba for a good cause. Meanwhile, an elderly woman delays her own funeral, and Francis is surprised by a glamorous family breaking traditions on the marae.</t>
  </si>
  <si>
    <t xml:space="preserve">Every Family Has A Secret </t>
  </si>
  <si>
    <t>South Australian businessman Peter Eden searches for the truth about his Hungarian born father. Was he a war criminal responsible for a murderous rampage in Budapest during World War II?</t>
  </si>
  <si>
    <t>Peter Eden And Derek Pedley</t>
  </si>
  <si>
    <t>Gurrumul</t>
  </si>
  <si>
    <t xml:space="preserve">l q </t>
  </si>
  <si>
    <t>Gurrumul is a portrait of an artist on the brink of global reverence, and the struggles he and those closest to him faced in balancing that which mattered most to him and keeping the show on the road.</t>
  </si>
  <si>
    <t xml:space="preserve">Moogai </t>
  </si>
  <si>
    <t>An Aboriginal psychological horror, The Moogai is the story of a family terrorised by a child-stealing spirit.</t>
  </si>
  <si>
    <t>The Darkside</t>
  </si>
  <si>
    <t>Director Warwick Thornton assembles a collection of poignant, sad, funny, and absurd true ghost stories from across Australia with some of Australia's most iconic actors as the storytellers.</t>
  </si>
  <si>
    <t>Boy Nomad</t>
  </si>
  <si>
    <t>Boy Nomad follows a year in the life of 9-year old Janibek, who lives with his family in Mongolia's Altai Mountains.</t>
  </si>
  <si>
    <t>Slow TV is back on NITV with more beautiful Bamay. Bamay III celebrates great Australian islands and saltwater country. Sit back and relax with the healing powers of country.</t>
  </si>
  <si>
    <t>Maleny, Jinibarra Country</t>
  </si>
  <si>
    <t>The Tale Of The Terrible Tuna</t>
  </si>
  <si>
    <t>Qaflw Premiership Season 2022</t>
  </si>
  <si>
    <t xml:space="preserve">Softball 2022: John Reid Shield </t>
  </si>
  <si>
    <t>Nrl WA Women's First Grade Premiership League</t>
  </si>
  <si>
    <t>Power To The People</t>
  </si>
  <si>
    <t>Yellowstone</t>
  </si>
  <si>
    <t xml:space="preserve">Incarceration Nation </t>
  </si>
  <si>
    <t>The Magic Shell</t>
  </si>
  <si>
    <t>The Sechelt Nation on the south coast of British Columbia are harnessing the power of gravity and water; empowering their community through run of the river hydroelctric energy.</t>
  </si>
  <si>
    <t>Te Ao With Moana</t>
  </si>
  <si>
    <t xml:space="preserve">Expedition With Steve Backshall </t>
  </si>
  <si>
    <t>The Simien Mountains</t>
  </si>
  <si>
    <t>A routine follow-up at a healing lodge takes a dangerous turn when a volatile resident is exposed.</t>
  </si>
  <si>
    <t>The Lake Manitoba Monster</t>
  </si>
  <si>
    <t>The Southern Drylands</t>
  </si>
  <si>
    <t>WA Women's Field Hockey</t>
  </si>
  <si>
    <t xml:space="preserve">Chuck travels to Temiscamingue and joins the Wild Basket, an initiative that brings traditional foraging techniques to future generations. </t>
  </si>
  <si>
    <t>The Night Of The Bats</t>
  </si>
  <si>
    <t>The Treasures Of Viola</t>
  </si>
  <si>
    <t>TBA</t>
  </si>
  <si>
    <t>AFL</t>
  </si>
  <si>
    <t>GAELIC FOOTBALL</t>
  </si>
  <si>
    <t>RUGBY LEAGUE</t>
  </si>
  <si>
    <t>NEW SERIES - POWER TO THE PEOPLE</t>
  </si>
  <si>
    <t>ICE COWBOYS</t>
  </si>
  <si>
    <t>FEATURE DOCUMENTARY</t>
  </si>
  <si>
    <t>NATURAL HISTORY</t>
  </si>
  <si>
    <t>FACTUAL SERIES</t>
  </si>
  <si>
    <t>LIVING BLACK</t>
  </si>
  <si>
    <t>DRAMA</t>
  </si>
  <si>
    <t>THE POINT</t>
  </si>
  <si>
    <t>COMEDY SERIES</t>
  </si>
  <si>
    <t>OVER THE BLACK DOT</t>
  </si>
  <si>
    <t>YOKAYI FOOTY</t>
  </si>
  <si>
    <t>FEATURE DOCUMENTARY ENCORE</t>
  </si>
  <si>
    <t>GOING PLACES</t>
  </si>
  <si>
    <t>NEW DRAMA</t>
  </si>
  <si>
    <t>THURSDAY NIGHT MOVIE</t>
  </si>
  <si>
    <t>FAMILY MOVIE</t>
  </si>
  <si>
    <t>BEDTIME STORIES</t>
  </si>
  <si>
    <t>SPORT</t>
  </si>
  <si>
    <t>SCOTTISH PREMIER LEAGUE</t>
  </si>
  <si>
    <t>ENTERTAINMENT</t>
  </si>
  <si>
    <t>FOOD</t>
  </si>
  <si>
    <t>DOCUMENTARY SERIES</t>
  </si>
  <si>
    <t>DOCUMENTARY</t>
  </si>
  <si>
    <t>SATURDAY NIGHT FILM</t>
  </si>
  <si>
    <t>MOTORSPORTS</t>
  </si>
  <si>
    <t>SOFTBALL</t>
  </si>
  <si>
    <t>NEW SERIES -YELLOWSTONE</t>
  </si>
  <si>
    <t>NEW SERIES</t>
  </si>
  <si>
    <t>FIRST NATIONS ARTS AWARDS</t>
  </si>
  <si>
    <t>SHORT FILM</t>
  </si>
  <si>
    <t>Week 22: Sunday 22nd May to Saturday 28th May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</si>
</sst>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2" fillId="33" borderId="0" xfId="46" applyFont="1" applyFill="1" applyAlignment="1">
      <alignment horizontal="center" vertical="center" wrapText="1"/>
    </xf>
    <xf numFmtId="0" fontId="22" fillId="34" borderId="0" xfId="46" applyFont="1" applyFill="1" applyAlignment="1">
      <alignment horizontal="center" vertical="center" wrapText="1"/>
    </xf>
    <xf numFmtId="0" fontId="0" fillId="7" borderId="0" xfId="0" applyFill="1" applyAlignment="1">
      <alignment wrapText="1"/>
    </xf>
    <xf numFmtId="0" fontId="0" fillId="7" borderId="0" xfId="0" applyFill="1" applyAlignment="1">
      <alignment horizontal="center" vertical="center"/>
    </xf>
    <xf numFmtId="0" fontId="0" fillId="7" borderId="0" xfId="0" applyFill="1" applyAlignment="1">
      <alignment/>
    </xf>
    <xf numFmtId="0" fontId="35" fillId="0" borderId="0" xfId="0" applyFont="1" applyAlignment="1">
      <alignment horizontal="left"/>
    </xf>
    <xf numFmtId="0" fontId="35" fillId="0" borderId="0" xfId="0" applyFont="1" applyAlignment="1">
      <alignment horizontal="center" vertical="center"/>
    </xf>
    <xf numFmtId="0" fontId="35" fillId="0" borderId="0" xfId="0" applyFont="1" applyAlignment="1">
      <alignment/>
    </xf>
    <xf numFmtId="0" fontId="3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962025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43800"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82"/>
  <sheetViews>
    <sheetView tabSelected="1" zoomScalePageLayoutView="0" workbookViewId="0" topLeftCell="A1">
      <pane ySplit="3" topLeftCell="A4" activePane="bottomLeft" state="frozen"/>
      <selection pane="topLeft" activeCell="A1" sqref="A1"/>
      <selection pane="bottomLeft" activeCell="A1" sqref="A1:IV1"/>
    </sheetView>
  </sheetViews>
  <sheetFormatPr defaultColWidth="9.140625" defaultRowHeight="15"/>
  <cols>
    <col min="1" max="1" width="10.140625" style="1" bestFit="1" customWidth="1"/>
    <col min="2" max="2" width="9.57421875" style="1" bestFit="1" customWidth="1"/>
    <col min="3" max="3" width="32.8515625" style="0" customWidth="1"/>
    <col min="4" max="4" width="32.57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9.421875" style="1" customWidth="1"/>
    <col min="11" max="11" width="35.421875" style="2" customWidth="1"/>
    <col min="12" max="12" width="16.7109375" style="1" bestFit="1" customWidth="1"/>
    <col min="13" max="14" width="16.140625" style="1" bestFit="1" customWidth="1"/>
  </cols>
  <sheetData>
    <row r="1" ht="155.25" customHeight="1"/>
    <row r="2" spans="1:14" s="11" customFormat="1" ht="15">
      <c r="A2" s="9" t="s">
        <v>473</v>
      </c>
      <c r="B2" s="10"/>
      <c r="D2" s="12"/>
      <c r="E2" s="10"/>
      <c r="F2" s="10"/>
      <c r="G2" s="10"/>
      <c r="H2" s="10"/>
      <c r="I2" s="10"/>
      <c r="J2" s="10"/>
      <c r="K2" s="12"/>
      <c r="L2" s="10"/>
      <c r="M2" s="10"/>
      <c r="N2" s="10"/>
    </row>
    <row r="3" spans="1:14" ht="14.25">
      <c r="A3" s="1" t="s">
        <v>0</v>
      </c>
      <c r="B3" s="1" t="s">
        <v>1</v>
      </c>
      <c r="C3" t="s">
        <v>2</v>
      </c>
      <c r="D3" s="2" t="s">
        <v>6</v>
      </c>
      <c r="E3" s="1" t="s">
        <v>9</v>
      </c>
      <c r="F3" s="1" t="s">
        <v>7</v>
      </c>
      <c r="G3" s="1" t="s">
        <v>3</v>
      </c>
      <c r="H3" s="1" t="s">
        <v>4</v>
      </c>
      <c r="I3" s="1" t="s">
        <v>8</v>
      </c>
      <c r="K3" s="2" t="s">
        <v>5</v>
      </c>
      <c r="L3" s="1" t="s">
        <v>10</v>
      </c>
      <c r="M3" s="1" t="s">
        <v>11</v>
      </c>
      <c r="N3" s="1" t="s">
        <v>12</v>
      </c>
    </row>
    <row r="4" spans="1:13" ht="87">
      <c r="A4" s="1" t="str">
        <f>"2022-05-22"</f>
        <v>2022-05-22</v>
      </c>
      <c r="B4" s="1" t="str">
        <f>"0500"</f>
        <v>0500</v>
      </c>
      <c r="C4" t="s">
        <v>13</v>
      </c>
      <c r="E4" s="1" t="str">
        <f>"02"</f>
        <v>02</v>
      </c>
      <c r="F4" s="1">
        <v>5</v>
      </c>
      <c r="G4" s="1" t="s">
        <v>14</v>
      </c>
      <c r="H4" s="1" t="s">
        <v>15</v>
      </c>
      <c r="I4" s="1" t="s">
        <v>17</v>
      </c>
      <c r="J4" s="4"/>
      <c r="K4" s="2" t="s">
        <v>16</v>
      </c>
      <c r="L4" s="1">
        <v>2011</v>
      </c>
      <c r="M4" s="1" t="s">
        <v>18</v>
      </c>
    </row>
    <row r="5" spans="1:13" ht="28.5">
      <c r="A5" s="1" t="str">
        <f>"2022-05-22"</f>
        <v>2022-05-22</v>
      </c>
      <c r="B5" s="1" t="str">
        <f>"0600"</f>
        <v>0600</v>
      </c>
      <c r="C5" t="s">
        <v>19</v>
      </c>
      <c r="D5" s="2" t="s">
        <v>22</v>
      </c>
      <c r="E5" s="1" t="str">
        <f>"02"</f>
        <v>02</v>
      </c>
      <c r="F5" s="1">
        <v>13</v>
      </c>
      <c r="G5" s="1" t="s">
        <v>20</v>
      </c>
      <c r="I5" s="1" t="s">
        <v>17</v>
      </c>
      <c r="J5" s="4"/>
      <c r="K5" s="2" t="s">
        <v>21</v>
      </c>
      <c r="L5" s="1">
        <v>2019</v>
      </c>
      <c r="M5" s="1" t="s">
        <v>18</v>
      </c>
    </row>
    <row r="6" spans="1:13" ht="28.5">
      <c r="A6" s="1" t="str">
        <f>"2022-05-22"</f>
        <v>2022-05-22</v>
      </c>
      <c r="B6" s="1" t="str">
        <f>"0625"</f>
        <v>0625</v>
      </c>
      <c r="C6" t="s">
        <v>19</v>
      </c>
      <c r="D6" s="2" t="s">
        <v>24</v>
      </c>
      <c r="E6" s="1" t="str">
        <f>"02"</f>
        <v>02</v>
      </c>
      <c r="F6" s="1">
        <v>1</v>
      </c>
      <c r="G6" s="1" t="s">
        <v>20</v>
      </c>
      <c r="I6" s="1" t="s">
        <v>17</v>
      </c>
      <c r="J6" s="4"/>
      <c r="K6" s="2" t="s">
        <v>21</v>
      </c>
      <c r="L6" s="1">
        <v>2019</v>
      </c>
      <c r="M6" s="1" t="s">
        <v>18</v>
      </c>
    </row>
    <row r="7" spans="1:13" ht="57.75">
      <c r="A7" s="1" t="str">
        <f>"2022-05-22"</f>
        <v>2022-05-22</v>
      </c>
      <c r="B7" s="1" t="str">
        <f>"0650"</f>
        <v>0650</v>
      </c>
      <c r="C7" t="s">
        <v>25</v>
      </c>
      <c r="D7" s="2" t="s">
        <v>27</v>
      </c>
      <c r="E7" s="1" t="str">
        <f>"01"</f>
        <v>01</v>
      </c>
      <c r="F7" s="1">
        <v>13</v>
      </c>
      <c r="G7" s="1" t="s">
        <v>20</v>
      </c>
      <c r="I7" s="1" t="s">
        <v>17</v>
      </c>
      <c r="J7" s="4"/>
      <c r="K7" s="2" t="s">
        <v>26</v>
      </c>
      <c r="L7" s="1">
        <v>2018</v>
      </c>
      <c r="M7" s="1" t="s">
        <v>28</v>
      </c>
    </row>
    <row r="8" spans="1:13" ht="57.75">
      <c r="A8" s="1" t="str">
        <f>"2022-05-22"</f>
        <v>2022-05-22</v>
      </c>
      <c r="B8" s="1" t="str">
        <f>"0715"</f>
        <v>0715</v>
      </c>
      <c r="C8" t="s">
        <v>29</v>
      </c>
      <c r="E8" s="1" t="str">
        <f>"03"</f>
        <v>03</v>
      </c>
      <c r="F8" s="1">
        <v>3</v>
      </c>
      <c r="G8" s="1" t="s">
        <v>20</v>
      </c>
      <c r="I8" s="1" t="s">
        <v>17</v>
      </c>
      <c r="J8" s="4"/>
      <c r="K8" s="2" t="s">
        <v>30</v>
      </c>
      <c r="L8" s="1">
        <v>2015</v>
      </c>
      <c r="M8" s="1" t="s">
        <v>32</v>
      </c>
    </row>
    <row r="9" spans="1:13" ht="72">
      <c r="A9" s="1" t="str">
        <f>"2022-05-22"</f>
        <v>2022-05-22</v>
      </c>
      <c r="B9" s="1" t="str">
        <f>"0730"</f>
        <v>0730</v>
      </c>
      <c r="C9" t="s">
        <v>33</v>
      </c>
      <c r="D9" s="2" t="s">
        <v>35</v>
      </c>
      <c r="E9" s="1" t="str">
        <f>"01"</f>
        <v>01</v>
      </c>
      <c r="F9" s="1">
        <v>13</v>
      </c>
      <c r="G9" s="1" t="s">
        <v>20</v>
      </c>
      <c r="I9" s="1" t="s">
        <v>17</v>
      </c>
      <c r="J9" s="4"/>
      <c r="K9" s="2" t="s">
        <v>34</v>
      </c>
      <c r="L9" s="1">
        <v>2019</v>
      </c>
      <c r="M9" s="1" t="s">
        <v>32</v>
      </c>
    </row>
    <row r="10" spans="1:13" ht="87">
      <c r="A10" s="1" t="str">
        <f>"2022-05-22"</f>
        <v>2022-05-22</v>
      </c>
      <c r="B10" s="1" t="str">
        <f>"0755"</f>
        <v>0755</v>
      </c>
      <c r="C10" t="s">
        <v>36</v>
      </c>
      <c r="D10" s="2" t="s">
        <v>38</v>
      </c>
      <c r="E10" s="1" t="str">
        <f>"01"</f>
        <v>01</v>
      </c>
      <c r="F10" s="1">
        <v>12</v>
      </c>
      <c r="G10" s="1" t="s">
        <v>20</v>
      </c>
      <c r="I10" s="1" t="s">
        <v>17</v>
      </c>
      <c r="J10" s="4"/>
      <c r="K10" s="2" t="s">
        <v>37</v>
      </c>
      <c r="L10" s="1">
        <v>2018</v>
      </c>
      <c r="M10" s="1" t="s">
        <v>28</v>
      </c>
    </row>
    <row r="11" spans="1:13" ht="57.75">
      <c r="A11" s="1" t="str">
        <f>"2022-05-22"</f>
        <v>2022-05-22</v>
      </c>
      <c r="B11" s="1" t="str">
        <f>"0805"</f>
        <v>0805</v>
      </c>
      <c r="C11" t="s">
        <v>39</v>
      </c>
      <c r="D11" s="2" t="s">
        <v>41</v>
      </c>
      <c r="E11" s="1" t="str">
        <f>"01"</f>
        <v>01</v>
      </c>
      <c r="F11" s="1">
        <v>5</v>
      </c>
      <c r="G11" s="1" t="s">
        <v>20</v>
      </c>
      <c r="I11" s="1" t="s">
        <v>17</v>
      </c>
      <c r="J11" s="4"/>
      <c r="K11" s="2" t="s">
        <v>40</v>
      </c>
      <c r="L11" s="1">
        <v>2020</v>
      </c>
      <c r="M11" s="1" t="s">
        <v>28</v>
      </c>
    </row>
    <row r="12" spans="1:13" ht="43.5">
      <c r="A12" s="1" t="str">
        <f>"2022-05-22"</f>
        <v>2022-05-22</v>
      </c>
      <c r="B12" s="1" t="str">
        <f>"0815"</f>
        <v>0815</v>
      </c>
      <c r="C12" t="s">
        <v>42</v>
      </c>
      <c r="D12" s="2" t="s">
        <v>420</v>
      </c>
      <c r="E12" s="1" t="str">
        <f>"01"</f>
        <v>01</v>
      </c>
      <c r="F12" s="1">
        <v>7</v>
      </c>
      <c r="G12" s="1" t="s">
        <v>20</v>
      </c>
      <c r="I12" s="1" t="s">
        <v>17</v>
      </c>
      <c r="J12" s="4"/>
      <c r="K12" s="2" t="s">
        <v>43</v>
      </c>
      <c r="L12" s="1">
        <v>2021</v>
      </c>
      <c r="M12" s="1" t="s">
        <v>44</v>
      </c>
    </row>
    <row r="13" spans="1:13" ht="43.5">
      <c r="A13" s="1" t="str">
        <f>"2022-05-22"</f>
        <v>2022-05-22</v>
      </c>
      <c r="B13" s="1" t="str">
        <f>"0820"</f>
        <v>0820</v>
      </c>
      <c r="C13" t="s">
        <v>45</v>
      </c>
      <c r="D13" s="2" t="s">
        <v>47</v>
      </c>
      <c r="E13" s="1" t="str">
        <f>"01"</f>
        <v>01</v>
      </c>
      <c r="F13" s="1">
        <v>2</v>
      </c>
      <c r="G13" s="1" t="s">
        <v>20</v>
      </c>
      <c r="I13" s="1" t="s">
        <v>17</v>
      </c>
      <c r="J13" s="4"/>
      <c r="K13" s="2" t="s">
        <v>46</v>
      </c>
      <c r="L13" s="1">
        <v>2009</v>
      </c>
      <c r="M13" s="1" t="s">
        <v>32</v>
      </c>
    </row>
    <row r="14" spans="1:13" ht="72">
      <c r="A14" s="1" t="str">
        <f>"2022-05-22"</f>
        <v>2022-05-22</v>
      </c>
      <c r="B14" s="1" t="str">
        <f>"0845"</f>
        <v>0845</v>
      </c>
      <c r="C14" t="s">
        <v>48</v>
      </c>
      <c r="E14" s="1" t="str">
        <f>"01"</f>
        <v>01</v>
      </c>
      <c r="F14" s="1">
        <v>11</v>
      </c>
      <c r="G14" s="1" t="s">
        <v>14</v>
      </c>
      <c r="H14" s="1" t="s">
        <v>49</v>
      </c>
      <c r="I14" s="1" t="s">
        <v>17</v>
      </c>
      <c r="J14" s="4"/>
      <c r="K14" s="2" t="s">
        <v>50</v>
      </c>
      <c r="L14" s="1">
        <v>2012</v>
      </c>
      <c r="M14" s="1" t="s">
        <v>18</v>
      </c>
    </row>
    <row r="15" spans="1:13" ht="57.75">
      <c r="A15" s="1" t="str">
        <f>"2022-05-22"</f>
        <v>2022-05-22</v>
      </c>
      <c r="B15" s="1" t="str">
        <f>"0910"</f>
        <v>0910</v>
      </c>
      <c r="C15" t="s">
        <v>51</v>
      </c>
      <c r="D15" s="2" t="s">
        <v>53</v>
      </c>
      <c r="E15" s="1" t="str">
        <f>"02"</f>
        <v>02</v>
      </c>
      <c r="F15" s="1">
        <v>4</v>
      </c>
      <c r="G15" s="1" t="s">
        <v>20</v>
      </c>
      <c r="I15" s="1" t="s">
        <v>17</v>
      </c>
      <c r="J15" s="4"/>
      <c r="K15" s="2" t="s">
        <v>52</v>
      </c>
      <c r="L15" s="1">
        <v>2014</v>
      </c>
      <c r="M15" s="1" t="s">
        <v>18</v>
      </c>
    </row>
    <row r="16" spans="1:13" ht="72">
      <c r="A16" s="1" t="str">
        <f>"2022-05-22"</f>
        <v>2022-05-22</v>
      </c>
      <c r="B16" s="1" t="str">
        <f>"0935"</f>
        <v>0935</v>
      </c>
      <c r="C16" t="s">
        <v>54</v>
      </c>
      <c r="D16" s="2" t="s">
        <v>56</v>
      </c>
      <c r="E16" s="1" t="str">
        <f>"04"</f>
        <v>04</v>
      </c>
      <c r="F16" s="1">
        <v>7</v>
      </c>
      <c r="G16" s="1" t="s">
        <v>20</v>
      </c>
      <c r="I16" s="1" t="s">
        <v>17</v>
      </c>
      <c r="J16" s="4"/>
      <c r="K16" s="2" t="s">
        <v>55</v>
      </c>
      <c r="L16" s="1">
        <v>2020</v>
      </c>
      <c r="M16" s="1" t="s">
        <v>28</v>
      </c>
    </row>
    <row r="17" spans="1:14" ht="28.5">
      <c r="A17" s="7" t="str">
        <f>"2022-05-22"</f>
        <v>2022-05-22</v>
      </c>
      <c r="B17" s="7" t="str">
        <f>"1000"</f>
        <v>1000</v>
      </c>
      <c r="C17" s="8" t="s">
        <v>57</v>
      </c>
      <c r="D17" s="6"/>
      <c r="E17" s="7" t="str">
        <f>"2021"</f>
        <v>2021</v>
      </c>
      <c r="F17" s="7">
        <v>16</v>
      </c>
      <c r="G17" s="7" t="s">
        <v>58</v>
      </c>
      <c r="H17" s="7"/>
      <c r="I17" s="7"/>
      <c r="J17" s="5" t="s">
        <v>440</v>
      </c>
      <c r="K17" s="6" t="s">
        <v>59</v>
      </c>
      <c r="L17" s="7">
        <v>2021</v>
      </c>
      <c r="M17" s="7" t="s">
        <v>18</v>
      </c>
      <c r="N17" s="7"/>
    </row>
    <row r="18" spans="1:14" ht="43.5">
      <c r="A18" s="7" t="str">
        <f>"2022-05-22"</f>
        <v>2022-05-22</v>
      </c>
      <c r="B18" s="7" t="str">
        <f>"1115"</f>
        <v>1115</v>
      </c>
      <c r="C18" s="8" t="s">
        <v>421</v>
      </c>
      <c r="D18" s="6"/>
      <c r="E18" s="7" t="str">
        <f>"2022"</f>
        <v>2022</v>
      </c>
      <c r="F18" s="7">
        <v>4</v>
      </c>
      <c r="G18" s="7" t="s">
        <v>58</v>
      </c>
      <c r="H18" s="7"/>
      <c r="I18" s="7"/>
      <c r="J18" s="5" t="s">
        <v>440</v>
      </c>
      <c r="K18" s="6" t="s">
        <v>60</v>
      </c>
      <c r="L18" s="7">
        <v>2022</v>
      </c>
      <c r="M18" s="7" t="s">
        <v>18</v>
      </c>
      <c r="N18" s="7"/>
    </row>
    <row r="19" spans="1:14" ht="28.5">
      <c r="A19" s="7" t="str">
        <f>"2022-05-22"</f>
        <v>2022-05-22</v>
      </c>
      <c r="B19" s="7" t="str">
        <f>"1245"</f>
        <v>1245</v>
      </c>
      <c r="C19" s="8" t="s">
        <v>61</v>
      </c>
      <c r="D19" s="6"/>
      <c r="E19" s="7" t="str">
        <f>"2021"</f>
        <v>2021</v>
      </c>
      <c r="F19" s="7">
        <v>4</v>
      </c>
      <c r="G19" s="7" t="s">
        <v>58</v>
      </c>
      <c r="H19" s="7"/>
      <c r="I19" s="7" t="s">
        <v>17</v>
      </c>
      <c r="J19" s="5" t="s">
        <v>467</v>
      </c>
      <c r="K19" s="6" t="s">
        <v>62</v>
      </c>
      <c r="L19" s="7">
        <v>2021</v>
      </c>
      <c r="M19" s="7" t="s">
        <v>63</v>
      </c>
      <c r="N19" s="7"/>
    </row>
    <row r="20" spans="1:14" ht="28.5">
      <c r="A20" s="7" t="str">
        <f>"2022-05-22"</f>
        <v>2022-05-22</v>
      </c>
      <c r="B20" s="7" t="str">
        <f>"1315"</f>
        <v>1315</v>
      </c>
      <c r="C20" s="8" t="s">
        <v>422</v>
      </c>
      <c r="D20" s="6" t="s">
        <v>65</v>
      </c>
      <c r="E20" s="7" t="str">
        <f>"2022"</f>
        <v>2022</v>
      </c>
      <c r="F20" s="7">
        <v>1</v>
      </c>
      <c r="G20" s="7"/>
      <c r="H20" s="7"/>
      <c r="I20" s="7"/>
      <c r="J20" s="5" t="s">
        <v>468</v>
      </c>
      <c r="K20" s="6" t="s">
        <v>64</v>
      </c>
      <c r="L20" s="7">
        <v>2022</v>
      </c>
      <c r="M20" s="7" t="s">
        <v>18</v>
      </c>
      <c r="N20" s="7"/>
    </row>
    <row r="21" spans="1:14" ht="28.5">
      <c r="A21" s="7" t="str">
        <f>"2022-05-22"</f>
        <v>2022-05-22</v>
      </c>
      <c r="B21" s="7" t="str">
        <f>"1445"</f>
        <v>1445</v>
      </c>
      <c r="C21" s="8" t="s">
        <v>66</v>
      </c>
      <c r="D21" s="6"/>
      <c r="E21" s="7" t="str">
        <f>"2022"</f>
        <v>2022</v>
      </c>
      <c r="F21" s="7">
        <v>5</v>
      </c>
      <c r="G21" s="7" t="s">
        <v>58</v>
      </c>
      <c r="H21" s="7"/>
      <c r="I21" s="7"/>
      <c r="J21" s="5" t="s">
        <v>442</v>
      </c>
      <c r="K21" s="6" t="s">
        <v>67</v>
      </c>
      <c r="L21" s="7">
        <v>2022</v>
      </c>
      <c r="M21" s="7" t="s">
        <v>18</v>
      </c>
      <c r="N21" s="7"/>
    </row>
    <row r="22" spans="1:14" ht="43.5">
      <c r="A22" s="7" t="str">
        <f>"2022-05-22"</f>
        <v>2022-05-22</v>
      </c>
      <c r="B22" s="7" t="str">
        <f>"1615"</f>
        <v>1615</v>
      </c>
      <c r="C22" s="6" t="s">
        <v>423</v>
      </c>
      <c r="D22" s="6"/>
      <c r="E22" s="7" t="str">
        <f>"2022"</f>
        <v>2022</v>
      </c>
      <c r="F22" s="7">
        <v>4</v>
      </c>
      <c r="G22" s="7" t="s">
        <v>58</v>
      </c>
      <c r="H22" s="7"/>
      <c r="I22" s="7"/>
      <c r="J22" s="5" t="s">
        <v>442</v>
      </c>
      <c r="K22" s="6" t="s">
        <v>68</v>
      </c>
      <c r="L22" s="7">
        <v>2022</v>
      </c>
      <c r="M22" s="7" t="s">
        <v>18</v>
      </c>
      <c r="N22" s="7"/>
    </row>
    <row r="23" spans="1:14" ht="43.5">
      <c r="A23" s="7" t="str">
        <f>"2022-05-22"</f>
        <v>2022-05-22</v>
      </c>
      <c r="B23" s="7" t="str">
        <f>"1745"</f>
        <v>1745</v>
      </c>
      <c r="C23" s="8" t="s">
        <v>69</v>
      </c>
      <c r="D23" s="6"/>
      <c r="E23" s="7" t="str">
        <f>"2017"</f>
        <v>2017</v>
      </c>
      <c r="F23" s="7">
        <v>11</v>
      </c>
      <c r="G23" s="7" t="s">
        <v>58</v>
      </c>
      <c r="H23" s="7"/>
      <c r="I23" s="7" t="s">
        <v>17</v>
      </c>
      <c r="J23" s="5" t="s">
        <v>441</v>
      </c>
      <c r="K23" s="6" t="s">
        <v>70</v>
      </c>
      <c r="L23" s="7">
        <v>2017</v>
      </c>
      <c r="M23" s="7" t="s">
        <v>71</v>
      </c>
      <c r="N23" s="7"/>
    </row>
    <row r="24" spans="1:14" ht="72">
      <c r="A24" s="7" t="str">
        <f>"2022-05-22"</f>
        <v>2022-05-22</v>
      </c>
      <c r="B24" s="7" t="str">
        <f>"1755"</f>
        <v>1755</v>
      </c>
      <c r="C24" s="8" t="s">
        <v>424</v>
      </c>
      <c r="D24" s="6" t="s">
        <v>72</v>
      </c>
      <c r="E24" s="7" t="str">
        <f>"01"</f>
        <v>01</v>
      </c>
      <c r="F24" s="7">
        <v>6</v>
      </c>
      <c r="G24" s="7" t="s">
        <v>14</v>
      </c>
      <c r="H24" s="7"/>
      <c r="I24" s="7"/>
      <c r="J24" s="5" t="s">
        <v>443</v>
      </c>
      <c r="K24" s="6" t="s">
        <v>428</v>
      </c>
      <c r="L24" s="7">
        <v>2020</v>
      </c>
      <c r="M24" s="7" t="s">
        <v>28</v>
      </c>
      <c r="N24" s="7"/>
    </row>
    <row r="25" spans="1:13" ht="57.75">
      <c r="A25" s="1" t="str">
        <f>"2022-05-22"</f>
        <v>2022-05-22</v>
      </c>
      <c r="B25" s="1" t="str">
        <f>"1825"</f>
        <v>1825</v>
      </c>
      <c r="C25" t="s">
        <v>73</v>
      </c>
      <c r="E25" s="1" t="str">
        <f>"2022"</f>
        <v>2022</v>
      </c>
      <c r="F25" s="1">
        <v>95</v>
      </c>
      <c r="G25" s="1" t="s">
        <v>58</v>
      </c>
      <c r="I25" s="1" t="s">
        <v>17</v>
      </c>
      <c r="J25" s="4"/>
      <c r="K25" s="2" t="s">
        <v>74</v>
      </c>
      <c r="L25" s="1">
        <v>0</v>
      </c>
      <c r="M25" s="1" t="s">
        <v>18</v>
      </c>
    </row>
    <row r="26" spans="1:14" ht="28.5">
      <c r="A26" s="7" t="str">
        <f>"2022-05-22"</f>
        <v>2022-05-22</v>
      </c>
      <c r="B26" s="7" t="str">
        <f>"1835"</f>
        <v>1835</v>
      </c>
      <c r="C26" s="8" t="s">
        <v>425</v>
      </c>
      <c r="D26" s="6"/>
      <c r="E26" s="7" t="str">
        <f>"01"</f>
        <v>01</v>
      </c>
      <c r="F26" s="7">
        <v>1</v>
      </c>
      <c r="G26" s="7"/>
      <c r="H26" s="7"/>
      <c r="I26" s="7"/>
      <c r="J26" s="5" t="s">
        <v>469</v>
      </c>
      <c r="K26" s="6" t="s">
        <v>439</v>
      </c>
      <c r="L26" s="7">
        <v>2017</v>
      </c>
      <c r="M26" s="7" t="s">
        <v>32</v>
      </c>
      <c r="N26" s="7"/>
    </row>
    <row r="27" spans="1:14" ht="72">
      <c r="A27" s="7" t="str">
        <f>"2022-05-22"</f>
        <v>2022-05-22</v>
      </c>
      <c r="B27" s="7" t="str">
        <f>"1940"</f>
        <v>1940</v>
      </c>
      <c r="C27" s="8" t="s">
        <v>75</v>
      </c>
      <c r="D27" s="6"/>
      <c r="E27" s="7" t="str">
        <f>"01"</f>
        <v>01</v>
      </c>
      <c r="F27" s="7">
        <v>5</v>
      </c>
      <c r="G27" s="7" t="s">
        <v>76</v>
      </c>
      <c r="H27" s="7" t="s">
        <v>77</v>
      </c>
      <c r="I27" s="7" t="s">
        <v>17</v>
      </c>
      <c r="J27" s="5" t="s">
        <v>444</v>
      </c>
      <c r="K27" s="6" t="s">
        <v>78</v>
      </c>
      <c r="L27" s="7">
        <v>2021</v>
      </c>
      <c r="M27" s="7" t="s">
        <v>32</v>
      </c>
      <c r="N27" s="7" t="s">
        <v>23</v>
      </c>
    </row>
    <row r="28" spans="1:14" ht="87">
      <c r="A28" s="7" t="str">
        <f>"2022-05-22"</f>
        <v>2022-05-22</v>
      </c>
      <c r="B28" s="7" t="str">
        <f>"2030"</f>
        <v>2030</v>
      </c>
      <c r="C28" s="8" t="s">
        <v>426</v>
      </c>
      <c r="D28" s="6"/>
      <c r="E28" s="7" t="str">
        <f>"01"</f>
        <v>01</v>
      </c>
      <c r="F28" s="7">
        <v>0</v>
      </c>
      <c r="G28" s="7" t="s">
        <v>76</v>
      </c>
      <c r="H28" s="7" t="s">
        <v>79</v>
      </c>
      <c r="I28" s="7" t="s">
        <v>17</v>
      </c>
      <c r="J28" s="5" t="s">
        <v>445</v>
      </c>
      <c r="K28" s="6" t="s">
        <v>80</v>
      </c>
      <c r="L28" s="7">
        <v>2020</v>
      </c>
      <c r="M28" s="7" t="s">
        <v>18</v>
      </c>
      <c r="N28" s="7" t="s">
        <v>23</v>
      </c>
    </row>
    <row r="29" spans="1:14" ht="72">
      <c r="A29" s="7" t="str">
        <f>"2022-05-22"</f>
        <v>2022-05-22</v>
      </c>
      <c r="B29" s="7" t="str">
        <f>"2200"</f>
        <v>2200</v>
      </c>
      <c r="C29" s="8" t="s">
        <v>82</v>
      </c>
      <c r="D29" s="6"/>
      <c r="E29" s="7" t="str">
        <f>"0"</f>
        <v>0</v>
      </c>
      <c r="F29" s="7">
        <v>0</v>
      </c>
      <c r="G29" s="7" t="s">
        <v>76</v>
      </c>
      <c r="H29" s="7" t="s">
        <v>83</v>
      </c>
      <c r="I29" s="7" t="s">
        <v>17</v>
      </c>
      <c r="J29" s="5" t="s">
        <v>445</v>
      </c>
      <c r="K29" s="6" t="s">
        <v>84</v>
      </c>
      <c r="L29" s="7">
        <v>2017</v>
      </c>
      <c r="M29" s="7" t="s">
        <v>32</v>
      </c>
      <c r="N29" s="7"/>
    </row>
    <row r="30" spans="1:13" ht="87">
      <c r="A30" s="1" t="str">
        <f>"2022-05-22"</f>
        <v>2022-05-22</v>
      </c>
      <c r="B30" s="1" t="str">
        <f>"2400"</f>
        <v>2400</v>
      </c>
      <c r="C30" t="s">
        <v>13</v>
      </c>
      <c r="E30" s="1" t="str">
        <f>"02"</f>
        <v>02</v>
      </c>
      <c r="F30" s="1">
        <v>6</v>
      </c>
      <c r="G30" s="1" t="s">
        <v>14</v>
      </c>
      <c r="H30" s="1" t="s">
        <v>15</v>
      </c>
      <c r="I30" s="1" t="s">
        <v>17</v>
      </c>
      <c r="J30" s="4"/>
      <c r="K30" s="2" t="s">
        <v>16</v>
      </c>
      <c r="L30" s="1">
        <v>2011</v>
      </c>
      <c r="M30" s="1" t="s">
        <v>18</v>
      </c>
    </row>
    <row r="31" spans="1:13" ht="87">
      <c r="A31" s="1" t="str">
        <f>"2022-05-22"</f>
        <v>2022-05-22</v>
      </c>
      <c r="B31" s="1" t="str">
        <f>"2500"</f>
        <v>2500</v>
      </c>
      <c r="C31" t="s">
        <v>13</v>
      </c>
      <c r="E31" s="1" t="str">
        <f>"02"</f>
        <v>02</v>
      </c>
      <c r="F31" s="1">
        <v>6</v>
      </c>
      <c r="G31" s="1" t="s">
        <v>14</v>
      </c>
      <c r="H31" s="1" t="s">
        <v>15</v>
      </c>
      <c r="I31" s="1" t="s">
        <v>17</v>
      </c>
      <c r="J31" s="4"/>
      <c r="K31" s="2" t="s">
        <v>16</v>
      </c>
      <c r="L31" s="1">
        <v>2011</v>
      </c>
      <c r="M31" s="1" t="s">
        <v>18</v>
      </c>
    </row>
    <row r="32" spans="1:13" ht="87">
      <c r="A32" s="1" t="str">
        <f>"2022-05-22"</f>
        <v>2022-05-22</v>
      </c>
      <c r="B32" s="1" t="str">
        <f>"2600"</f>
        <v>2600</v>
      </c>
      <c r="C32" t="s">
        <v>13</v>
      </c>
      <c r="E32" s="1" t="str">
        <f>"02"</f>
        <v>02</v>
      </c>
      <c r="F32" s="1">
        <v>6</v>
      </c>
      <c r="G32" s="1" t="s">
        <v>14</v>
      </c>
      <c r="H32" s="1" t="s">
        <v>15</v>
      </c>
      <c r="I32" s="1" t="s">
        <v>17</v>
      </c>
      <c r="J32" s="4"/>
      <c r="K32" s="2" t="s">
        <v>16</v>
      </c>
      <c r="L32" s="1">
        <v>2011</v>
      </c>
      <c r="M32" s="1" t="s">
        <v>18</v>
      </c>
    </row>
    <row r="33" spans="1:13" ht="87">
      <c r="A33" s="1" t="str">
        <f>"2022-05-22"</f>
        <v>2022-05-22</v>
      </c>
      <c r="B33" s="1" t="str">
        <f>"2700"</f>
        <v>2700</v>
      </c>
      <c r="C33" t="s">
        <v>13</v>
      </c>
      <c r="E33" s="1" t="str">
        <f>"02"</f>
        <v>02</v>
      </c>
      <c r="F33" s="1">
        <v>6</v>
      </c>
      <c r="G33" s="1" t="s">
        <v>14</v>
      </c>
      <c r="H33" s="1" t="s">
        <v>15</v>
      </c>
      <c r="I33" s="1" t="s">
        <v>17</v>
      </c>
      <c r="J33" s="4"/>
      <c r="K33" s="2" t="s">
        <v>16</v>
      </c>
      <c r="L33" s="1">
        <v>2011</v>
      </c>
      <c r="M33" s="1" t="s">
        <v>18</v>
      </c>
    </row>
    <row r="34" spans="1:13" ht="87">
      <c r="A34" s="1" t="str">
        <f>"2022-05-22"</f>
        <v>2022-05-22</v>
      </c>
      <c r="B34" s="1" t="str">
        <f>"2800"</f>
        <v>2800</v>
      </c>
      <c r="C34" t="s">
        <v>13</v>
      </c>
      <c r="E34" s="1" t="str">
        <f>"02"</f>
        <v>02</v>
      </c>
      <c r="F34" s="1">
        <v>6</v>
      </c>
      <c r="G34" s="1" t="s">
        <v>14</v>
      </c>
      <c r="H34" s="1" t="s">
        <v>15</v>
      </c>
      <c r="I34" s="1" t="s">
        <v>17</v>
      </c>
      <c r="J34" s="4"/>
      <c r="K34" s="2" t="s">
        <v>16</v>
      </c>
      <c r="L34" s="1">
        <v>2011</v>
      </c>
      <c r="M34" s="1" t="s">
        <v>18</v>
      </c>
    </row>
    <row r="35" spans="1:13" ht="87">
      <c r="A35" s="1" t="str">
        <f>"2022-05-23"</f>
        <v>2022-05-23</v>
      </c>
      <c r="B35" s="1" t="str">
        <f>"0500"</f>
        <v>0500</v>
      </c>
      <c r="C35" t="s">
        <v>13</v>
      </c>
      <c r="E35" s="1" t="str">
        <f>"02"</f>
        <v>02</v>
      </c>
      <c r="F35" s="1">
        <v>6</v>
      </c>
      <c r="G35" s="1" t="s">
        <v>14</v>
      </c>
      <c r="H35" s="1" t="s">
        <v>15</v>
      </c>
      <c r="I35" s="1" t="s">
        <v>17</v>
      </c>
      <c r="J35" s="4"/>
      <c r="K35" s="2" t="s">
        <v>16</v>
      </c>
      <c r="L35" s="1">
        <v>2011</v>
      </c>
      <c r="M35" s="1" t="s">
        <v>18</v>
      </c>
    </row>
    <row r="36" spans="1:13" ht="28.5">
      <c r="A36" s="1" t="str">
        <f>"2022-05-23"</f>
        <v>2022-05-23</v>
      </c>
      <c r="B36" s="1" t="str">
        <f>"0600"</f>
        <v>0600</v>
      </c>
      <c r="C36" t="s">
        <v>19</v>
      </c>
      <c r="D36" s="2" t="s">
        <v>24</v>
      </c>
      <c r="E36" s="1" t="str">
        <f>"02"</f>
        <v>02</v>
      </c>
      <c r="F36" s="1">
        <v>1</v>
      </c>
      <c r="G36" s="1" t="s">
        <v>20</v>
      </c>
      <c r="I36" s="1" t="s">
        <v>17</v>
      </c>
      <c r="J36" s="4"/>
      <c r="K36" s="2" t="s">
        <v>21</v>
      </c>
      <c r="L36" s="1">
        <v>2019</v>
      </c>
      <c r="M36" s="1" t="s">
        <v>18</v>
      </c>
    </row>
    <row r="37" spans="1:13" ht="28.5">
      <c r="A37" s="1" t="str">
        <f>"2022-05-23"</f>
        <v>2022-05-23</v>
      </c>
      <c r="B37" s="1" t="str">
        <f>"0625"</f>
        <v>0625</v>
      </c>
      <c r="C37" t="s">
        <v>19</v>
      </c>
      <c r="D37" s="2" t="s">
        <v>85</v>
      </c>
      <c r="E37" s="1" t="str">
        <f>"02"</f>
        <v>02</v>
      </c>
      <c r="F37" s="1">
        <v>3</v>
      </c>
      <c r="G37" s="1" t="s">
        <v>20</v>
      </c>
      <c r="I37" s="1" t="s">
        <v>17</v>
      </c>
      <c r="J37" s="4"/>
      <c r="K37" s="2" t="s">
        <v>21</v>
      </c>
      <c r="L37" s="1">
        <v>2019</v>
      </c>
      <c r="M37" s="1" t="s">
        <v>18</v>
      </c>
    </row>
    <row r="38" spans="1:13" ht="72">
      <c r="A38" s="1" t="str">
        <f>"2022-05-23"</f>
        <v>2022-05-23</v>
      </c>
      <c r="B38" s="1" t="str">
        <f>"0650"</f>
        <v>0650</v>
      </c>
      <c r="C38" t="s">
        <v>25</v>
      </c>
      <c r="D38" s="2" t="s">
        <v>87</v>
      </c>
      <c r="E38" s="1" t="str">
        <f>"02"</f>
        <v>02</v>
      </c>
      <c r="F38" s="1">
        <v>1</v>
      </c>
      <c r="G38" s="1" t="s">
        <v>20</v>
      </c>
      <c r="I38" s="1" t="s">
        <v>17</v>
      </c>
      <c r="J38" s="4"/>
      <c r="K38" s="2" t="s">
        <v>86</v>
      </c>
      <c r="L38" s="1">
        <v>2018</v>
      </c>
      <c r="M38" s="1" t="s">
        <v>28</v>
      </c>
    </row>
    <row r="39" spans="1:13" ht="57.75">
      <c r="A39" s="1" t="str">
        <f>"2022-05-23"</f>
        <v>2022-05-23</v>
      </c>
      <c r="B39" s="1" t="str">
        <f>"0715"</f>
        <v>0715</v>
      </c>
      <c r="C39" t="s">
        <v>29</v>
      </c>
      <c r="E39" s="1" t="str">
        <f>"03"</f>
        <v>03</v>
      </c>
      <c r="F39" s="1">
        <v>4</v>
      </c>
      <c r="G39" s="1" t="s">
        <v>20</v>
      </c>
      <c r="I39" s="1" t="s">
        <v>17</v>
      </c>
      <c r="J39" s="4"/>
      <c r="K39" s="2" t="s">
        <v>30</v>
      </c>
      <c r="L39" s="1">
        <v>2015</v>
      </c>
      <c r="M39" s="1" t="s">
        <v>32</v>
      </c>
    </row>
    <row r="40" spans="1:13" ht="87">
      <c r="A40" s="1" t="str">
        <f>"2022-05-23"</f>
        <v>2022-05-23</v>
      </c>
      <c r="B40" s="1" t="str">
        <f>"0730"</f>
        <v>0730</v>
      </c>
      <c r="C40" t="s">
        <v>33</v>
      </c>
      <c r="D40" s="2" t="s">
        <v>89</v>
      </c>
      <c r="E40" s="1" t="str">
        <f>"01"</f>
        <v>01</v>
      </c>
      <c r="F40" s="1">
        <v>14</v>
      </c>
      <c r="G40" s="1" t="s">
        <v>20</v>
      </c>
      <c r="I40" s="1" t="s">
        <v>17</v>
      </c>
      <c r="J40" s="4"/>
      <c r="K40" s="2" t="s">
        <v>88</v>
      </c>
      <c r="L40" s="1">
        <v>2019</v>
      </c>
      <c r="M40" s="1" t="s">
        <v>32</v>
      </c>
    </row>
    <row r="41" spans="1:13" ht="87">
      <c r="A41" s="1" t="str">
        <f>"2022-05-23"</f>
        <v>2022-05-23</v>
      </c>
      <c r="B41" s="1" t="str">
        <f>"0755"</f>
        <v>0755</v>
      </c>
      <c r="C41" t="s">
        <v>36</v>
      </c>
      <c r="D41" s="2" t="s">
        <v>90</v>
      </c>
      <c r="E41" s="1" t="str">
        <f>"01"</f>
        <v>01</v>
      </c>
      <c r="F41" s="1">
        <v>13</v>
      </c>
      <c r="G41" s="1" t="s">
        <v>14</v>
      </c>
      <c r="I41" s="1" t="s">
        <v>17</v>
      </c>
      <c r="J41" s="4"/>
      <c r="K41" s="2" t="s">
        <v>37</v>
      </c>
      <c r="L41" s="1">
        <v>2018</v>
      </c>
      <c r="M41" s="1" t="s">
        <v>28</v>
      </c>
    </row>
    <row r="42" spans="1:13" ht="72">
      <c r="A42" s="1" t="str">
        <f>"2022-05-23"</f>
        <v>2022-05-23</v>
      </c>
      <c r="B42" s="1" t="str">
        <f>"0805"</f>
        <v>0805</v>
      </c>
      <c r="C42" t="s">
        <v>91</v>
      </c>
      <c r="D42" s="2" t="s">
        <v>93</v>
      </c>
      <c r="E42" s="1" t="str">
        <f>"01"</f>
        <v>01</v>
      </c>
      <c r="F42" s="1">
        <v>6</v>
      </c>
      <c r="G42" s="1" t="s">
        <v>20</v>
      </c>
      <c r="I42" s="1" t="s">
        <v>17</v>
      </c>
      <c r="J42" s="4"/>
      <c r="K42" s="2" t="s">
        <v>92</v>
      </c>
      <c r="L42" s="1">
        <v>2020</v>
      </c>
      <c r="M42" s="1" t="s">
        <v>28</v>
      </c>
    </row>
    <row r="43" spans="1:13" ht="57.75">
      <c r="A43" s="1" t="str">
        <f>"2022-05-23"</f>
        <v>2022-05-23</v>
      </c>
      <c r="B43" s="1" t="str">
        <f>"0815"</f>
        <v>0815</v>
      </c>
      <c r="C43" t="s">
        <v>94</v>
      </c>
      <c r="D43" s="2" t="s">
        <v>427</v>
      </c>
      <c r="E43" s="1" t="str">
        <f>"01"</f>
        <v>01</v>
      </c>
      <c r="F43" s="1">
        <v>8</v>
      </c>
      <c r="G43" s="1" t="s">
        <v>20</v>
      </c>
      <c r="I43" s="1" t="s">
        <v>17</v>
      </c>
      <c r="J43" s="4"/>
      <c r="K43" s="2" t="s">
        <v>95</v>
      </c>
      <c r="L43" s="1">
        <v>2021</v>
      </c>
      <c r="M43" s="1" t="s">
        <v>44</v>
      </c>
    </row>
    <row r="44" spans="1:13" ht="87">
      <c r="A44" s="1" t="str">
        <f>"2022-05-23"</f>
        <v>2022-05-23</v>
      </c>
      <c r="B44" s="1" t="str">
        <f>"0820"</f>
        <v>0820</v>
      </c>
      <c r="C44" t="s">
        <v>45</v>
      </c>
      <c r="D44" s="2" t="s">
        <v>97</v>
      </c>
      <c r="E44" s="1" t="str">
        <f>"01"</f>
        <v>01</v>
      </c>
      <c r="F44" s="1">
        <v>3</v>
      </c>
      <c r="G44" s="1" t="s">
        <v>20</v>
      </c>
      <c r="I44" s="1" t="s">
        <v>17</v>
      </c>
      <c r="J44" s="4"/>
      <c r="K44" s="2" t="s">
        <v>96</v>
      </c>
      <c r="L44" s="1">
        <v>2009</v>
      </c>
      <c r="M44" s="1" t="s">
        <v>32</v>
      </c>
    </row>
    <row r="45" spans="1:13" ht="72">
      <c r="A45" s="1" t="str">
        <f>"2022-05-23"</f>
        <v>2022-05-23</v>
      </c>
      <c r="B45" s="1" t="str">
        <f>"0845"</f>
        <v>0845</v>
      </c>
      <c r="C45" t="s">
        <v>48</v>
      </c>
      <c r="E45" s="1" t="str">
        <f>"01"</f>
        <v>01</v>
      </c>
      <c r="F45" s="1">
        <v>12</v>
      </c>
      <c r="G45" s="1" t="s">
        <v>14</v>
      </c>
      <c r="H45" s="1" t="s">
        <v>49</v>
      </c>
      <c r="I45" s="1" t="s">
        <v>17</v>
      </c>
      <c r="J45" s="4"/>
      <c r="K45" s="2" t="s">
        <v>50</v>
      </c>
      <c r="L45" s="1">
        <v>2012</v>
      </c>
      <c r="M45" s="1" t="s">
        <v>18</v>
      </c>
    </row>
    <row r="46" spans="1:13" ht="57.75">
      <c r="A46" s="1" t="str">
        <f>"2022-05-23"</f>
        <v>2022-05-23</v>
      </c>
      <c r="B46" s="1" t="str">
        <f>"0910"</f>
        <v>0910</v>
      </c>
      <c r="C46" t="s">
        <v>51</v>
      </c>
      <c r="D46" s="2" t="s">
        <v>100</v>
      </c>
      <c r="E46" s="1" t="str">
        <f>"02"</f>
        <v>02</v>
      </c>
      <c r="F46" s="1">
        <v>5</v>
      </c>
      <c r="G46" s="1" t="s">
        <v>14</v>
      </c>
      <c r="H46" s="1" t="s">
        <v>98</v>
      </c>
      <c r="I46" s="1" t="s">
        <v>17</v>
      </c>
      <c r="J46" s="4"/>
      <c r="K46" s="2" t="s">
        <v>99</v>
      </c>
      <c r="L46" s="1">
        <v>2014</v>
      </c>
      <c r="M46" s="1" t="s">
        <v>18</v>
      </c>
    </row>
    <row r="47" spans="1:13" ht="43.5">
      <c r="A47" s="1" t="str">
        <f>"2022-05-23"</f>
        <v>2022-05-23</v>
      </c>
      <c r="B47" s="1" t="str">
        <f>"0935"</f>
        <v>0935</v>
      </c>
      <c r="C47" t="s">
        <v>54</v>
      </c>
      <c r="D47" s="2" t="s">
        <v>102</v>
      </c>
      <c r="E47" s="1" t="str">
        <f>"04"</f>
        <v>04</v>
      </c>
      <c r="F47" s="1">
        <v>8</v>
      </c>
      <c r="G47" s="1" t="s">
        <v>20</v>
      </c>
      <c r="I47" s="1" t="s">
        <v>17</v>
      </c>
      <c r="J47" s="4"/>
      <c r="K47" s="2" t="s">
        <v>101</v>
      </c>
      <c r="L47" s="1">
        <v>2020</v>
      </c>
      <c r="M47" s="1" t="s">
        <v>28</v>
      </c>
    </row>
    <row r="48" spans="1:13" ht="14.25">
      <c r="A48" s="1" t="str">
        <f>"2022-05-23"</f>
        <v>2022-05-23</v>
      </c>
      <c r="B48" s="1" t="str">
        <f>"1000"</f>
        <v>1000</v>
      </c>
      <c r="C48" t="s">
        <v>425</v>
      </c>
      <c r="E48" s="1" t="str">
        <f>"01"</f>
        <v>01</v>
      </c>
      <c r="F48" s="1">
        <v>1</v>
      </c>
      <c r="I48" s="1" t="s">
        <v>17</v>
      </c>
      <c r="J48" s="4"/>
      <c r="K48" s="2" t="s">
        <v>439</v>
      </c>
      <c r="L48" s="1">
        <v>2017</v>
      </c>
      <c r="M48" s="1" t="s">
        <v>32</v>
      </c>
    </row>
    <row r="49" spans="1:13" ht="57.75">
      <c r="A49" s="1" t="str">
        <f>"2022-05-23"</f>
        <v>2022-05-23</v>
      </c>
      <c r="B49" s="1" t="str">
        <f>"1100"</f>
        <v>1100</v>
      </c>
      <c r="C49" t="s">
        <v>103</v>
      </c>
      <c r="E49" s="1" t="str">
        <f>" "</f>
        <v> </v>
      </c>
      <c r="F49" s="1">
        <v>0</v>
      </c>
      <c r="G49" s="1" t="s">
        <v>20</v>
      </c>
      <c r="I49" s="1" t="s">
        <v>17</v>
      </c>
      <c r="J49" s="4"/>
      <c r="K49" s="2" t="s">
        <v>104</v>
      </c>
      <c r="L49" s="1">
        <v>2012</v>
      </c>
      <c r="M49" s="1" t="s">
        <v>18</v>
      </c>
    </row>
    <row r="50" spans="1:13" ht="87">
      <c r="A50" s="1" t="str">
        <f>"2022-05-23"</f>
        <v>2022-05-23</v>
      </c>
      <c r="B50" s="1" t="str">
        <f>"1130"</f>
        <v>1130</v>
      </c>
      <c r="C50" t="s">
        <v>105</v>
      </c>
      <c r="E50" s="1" t="str">
        <f>" "</f>
        <v> </v>
      </c>
      <c r="F50" s="1">
        <v>0</v>
      </c>
      <c r="G50" s="1" t="s">
        <v>14</v>
      </c>
      <c r="I50" s="1" t="s">
        <v>17</v>
      </c>
      <c r="J50" s="4"/>
      <c r="K50" s="2" t="s">
        <v>106</v>
      </c>
      <c r="L50" s="1">
        <v>2019</v>
      </c>
      <c r="M50" s="1" t="s">
        <v>18</v>
      </c>
    </row>
    <row r="51" spans="1:14" ht="87">
      <c r="A51" s="1" t="str">
        <f>"2022-05-23"</f>
        <v>2022-05-23</v>
      </c>
      <c r="B51" s="1" t="str">
        <f>"1200"</f>
        <v>1200</v>
      </c>
      <c r="C51" t="s">
        <v>426</v>
      </c>
      <c r="E51" s="1" t="str">
        <f>"01"</f>
        <v>01</v>
      </c>
      <c r="F51" s="1">
        <v>0</v>
      </c>
      <c r="G51" s="1" t="s">
        <v>76</v>
      </c>
      <c r="H51" s="1" t="s">
        <v>79</v>
      </c>
      <c r="I51" s="1" t="s">
        <v>17</v>
      </c>
      <c r="J51" s="4"/>
      <c r="K51" s="2" t="s">
        <v>80</v>
      </c>
      <c r="L51" s="1">
        <v>2020</v>
      </c>
      <c r="M51" s="1" t="s">
        <v>18</v>
      </c>
      <c r="N51" s="1" t="s">
        <v>23</v>
      </c>
    </row>
    <row r="52" spans="1:13" ht="72">
      <c r="A52" s="1" t="str">
        <f>"2022-05-23"</f>
        <v>2022-05-23</v>
      </c>
      <c r="B52" s="1" t="str">
        <f>"1330"</f>
        <v>1330</v>
      </c>
      <c r="C52" t="s">
        <v>424</v>
      </c>
      <c r="D52" s="2" t="s">
        <v>72</v>
      </c>
      <c r="E52" s="1" t="str">
        <f>"01"</f>
        <v>01</v>
      </c>
      <c r="F52" s="1">
        <v>6</v>
      </c>
      <c r="G52" s="1" t="s">
        <v>14</v>
      </c>
      <c r="I52" s="1" t="s">
        <v>17</v>
      </c>
      <c r="J52" s="4"/>
      <c r="K52" s="2" t="s">
        <v>428</v>
      </c>
      <c r="L52" s="1">
        <v>2020</v>
      </c>
      <c r="M52" s="1" t="s">
        <v>28</v>
      </c>
    </row>
    <row r="53" spans="1:13" ht="72">
      <c r="A53" s="1" t="str">
        <f>"2022-05-23"</f>
        <v>2022-05-23</v>
      </c>
      <c r="B53" s="1" t="str">
        <f>"1400"</f>
        <v>1400</v>
      </c>
      <c r="C53" t="s">
        <v>107</v>
      </c>
      <c r="E53" s="1" t="str">
        <f>"03"</f>
        <v>03</v>
      </c>
      <c r="F53" s="1">
        <v>201</v>
      </c>
      <c r="G53" s="1" t="s">
        <v>14</v>
      </c>
      <c r="H53" s="1" t="s">
        <v>49</v>
      </c>
      <c r="I53" s="1" t="s">
        <v>17</v>
      </c>
      <c r="J53" s="4"/>
      <c r="K53" s="2" t="s">
        <v>108</v>
      </c>
      <c r="L53" s="1">
        <v>2020</v>
      </c>
      <c r="M53" s="1" t="s">
        <v>109</v>
      </c>
    </row>
    <row r="54" spans="1:13" ht="57.75">
      <c r="A54" s="1" t="str">
        <f>"2022-05-23"</f>
        <v>2022-05-23</v>
      </c>
      <c r="B54" s="1" t="str">
        <f>"1430"</f>
        <v>1430</v>
      </c>
      <c r="C54" t="s">
        <v>110</v>
      </c>
      <c r="D54" s="2" t="s">
        <v>112</v>
      </c>
      <c r="E54" s="1" t="str">
        <f>"01"</f>
        <v>01</v>
      </c>
      <c r="F54" s="1">
        <v>11</v>
      </c>
      <c r="G54" s="1" t="s">
        <v>14</v>
      </c>
      <c r="I54" s="1" t="s">
        <v>17</v>
      </c>
      <c r="J54" s="4"/>
      <c r="K54" s="2" t="s">
        <v>111</v>
      </c>
      <c r="L54" s="1">
        <v>2018</v>
      </c>
      <c r="M54" s="1" t="s">
        <v>32</v>
      </c>
    </row>
    <row r="55" spans="1:13" ht="87">
      <c r="A55" s="1" t="str">
        <f>"2022-05-23"</f>
        <v>2022-05-23</v>
      </c>
      <c r="B55" s="1" t="str">
        <f>"1500"</f>
        <v>1500</v>
      </c>
      <c r="C55" t="s">
        <v>51</v>
      </c>
      <c r="D55" s="2" t="s">
        <v>114</v>
      </c>
      <c r="E55" s="1" t="str">
        <f>"02"</f>
        <v>02</v>
      </c>
      <c r="F55" s="1">
        <v>2</v>
      </c>
      <c r="G55" s="1" t="s">
        <v>20</v>
      </c>
      <c r="I55" s="1" t="s">
        <v>17</v>
      </c>
      <c r="J55" s="4"/>
      <c r="K55" s="2" t="s">
        <v>113</v>
      </c>
      <c r="L55" s="1">
        <v>2014</v>
      </c>
      <c r="M55" s="1" t="s">
        <v>18</v>
      </c>
    </row>
    <row r="56" spans="1:13" ht="72">
      <c r="A56" s="1" t="str">
        <f>"2022-05-23"</f>
        <v>2022-05-23</v>
      </c>
      <c r="B56" s="1" t="str">
        <f>"1525"</f>
        <v>1525</v>
      </c>
      <c r="C56" t="s">
        <v>54</v>
      </c>
      <c r="D56" s="2" t="s">
        <v>116</v>
      </c>
      <c r="E56" s="1" t="str">
        <f>"03"</f>
        <v>03</v>
      </c>
      <c r="F56" s="1">
        <v>9</v>
      </c>
      <c r="G56" s="1" t="s">
        <v>20</v>
      </c>
      <c r="I56" s="1" t="s">
        <v>17</v>
      </c>
      <c r="J56" s="4"/>
      <c r="K56" s="2" t="s">
        <v>115</v>
      </c>
      <c r="L56" s="1">
        <v>2019</v>
      </c>
      <c r="M56" s="1" t="s">
        <v>28</v>
      </c>
    </row>
    <row r="57" spans="1:13" ht="72">
      <c r="A57" s="1" t="str">
        <f>"2022-05-23"</f>
        <v>2022-05-23</v>
      </c>
      <c r="B57" s="1" t="str">
        <f>"1550"</f>
        <v>1550</v>
      </c>
      <c r="C57" t="s">
        <v>91</v>
      </c>
      <c r="D57" s="2" t="s">
        <v>118</v>
      </c>
      <c r="E57" s="1" t="str">
        <f>"01"</f>
        <v>01</v>
      </c>
      <c r="F57" s="1">
        <v>23</v>
      </c>
      <c r="G57" s="1" t="s">
        <v>20</v>
      </c>
      <c r="I57" s="1" t="s">
        <v>17</v>
      </c>
      <c r="J57" s="4"/>
      <c r="K57" s="2" t="s">
        <v>117</v>
      </c>
      <c r="L57" s="1">
        <v>2020</v>
      </c>
      <c r="M57" s="1" t="s">
        <v>28</v>
      </c>
    </row>
    <row r="58" spans="1:13" ht="72">
      <c r="A58" s="1" t="str">
        <f>"2022-05-23"</f>
        <v>2022-05-23</v>
      </c>
      <c r="B58" s="1" t="str">
        <f>"1600"</f>
        <v>1600</v>
      </c>
      <c r="C58" t="s">
        <v>119</v>
      </c>
      <c r="D58" s="2" t="s">
        <v>121</v>
      </c>
      <c r="E58" s="1" t="str">
        <f>"03"</f>
        <v>03</v>
      </c>
      <c r="F58" s="1">
        <v>5</v>
      </c>
      <c r="G58" s="1" t="s">
        <v>20</v>
      </c>
      <c r="I58" s="1" t="s">
        <v>17</v>
      </c>
      <c r="J58" s="4"/>
      <c r="K58" s="2" t="s">
        <v>120</v>
      </c>
      <c r="L58" s="1">
        <v>2019</v>
      </c>
      <c r="M58" s="1" t="s">
        <v>18</v>
      </c>
    </row>
    <row r="59" spans="1:14" ht="28.5">
      <c r="A59" s="1" t="str">
        <f>"2022-05-23"</f>
        <v>2022-05-23</v>
      </c>
      <c r="B59" s="1" t="str">
        <f>"1610"</f>
        <v>1610</v>
      </c>
      <c r="C59" t="s">
        <v>122</v>
      </c>
      <c r="D59" s="2" t="s">
        <v>124</v>
      </c>
      <c r="E59" s="1" t="str">
        <f>"01"</f>
        <v>01</v>
      </c>
      <c r="F59" s="1">
        <v>2</v>
      </c>
      <c r="G59" s="1" t="s">
        <v>14</v>
      </c>
      <c r="H59" s="1" t="s">
        <v>49</v>
      </c>
      <c r="I59" s="1" t="s">
        <v>17</v>
      </c>
      <c r="J59" s="4"/>
      <c r="K59" s="2" t="s">
        <v>123</v>
      </c>
      <c r="L59" s="1">
        <v>2017</v>
      </c>
      <c r="M59" s="1" t="s">
        <v>18</v>
      </c>
      <c r="N59" s="1" t="s">
        <v>23</v>
      </c>
    </row>
    <row r="60" spans="1:13" ht="87">
      <c r="A60" s="1" t="str">
        <f>"2022-05-23"</f>
        <v>2022-05-23</v>
      </c>
      <c r="B60" s="1" t="str">
        <f>"1635"</f>
        <v>1635</v>
      </c>
      <c r="C60" t="s">
        <v>33</v>
      </c>
      <c r="D60" s="2" t="s">
        <v>126</v>
      </c>
      <c r="E60" s="1" t="str">
        <f>"01"</f>
        <v>01</v>
      </c>
      <c r="F60" s="1">
        <v>9</v>
      </c>
      <c r="G60" s="1" t="s">
        <v>20</v>
      </c>
      <c r="I60" s="1" t="s">
        <v>17</v>
      </c>
      <c r="J60" s="4"/>
      <c r="K60" s="2" t="s">
        <v>125</v>
      </c>
      <c r="L60" s="1">
        <v>2019</v>
      </c>
      <c r="M60" s="1" t="s">
        <v>32</v>
      </c>
    </row>
    <row r="61" spans="1:13" ht="72">
      <c r="A61" s="1" t="str">
        <f>"2022-05-23"</f>
        <v>2022-05-23</v>
      </c>
      <c r="B61" s="1" t="str">
        <f>"1700"</f>
        <v>1700</v>
      </c>
      <c r="C61" t="s">
        <v>127</v>
      </c>
      <c r="D61" s="2" t="s">
        <v>129</v>
      </c>
      <c r="E61" s="1" t="str">
        <f>"2019"</f>
        <v>2019</v>
      </c>
      <c r="F61" s="1">
        <v>9</v>
      </c>
      <c r="G61" s="1" t="s">
        <v>14</v>
      </c>
      <c r="I61" s="1" t="s">
        <v>17</v>
      </c>
      <c r="J61" s="4"/>
      <c r="K61" s="2" t="s">
        <v>128</v>
      </c>
      <c r="L61" s="1">
        <v>2019</v>
      </c>
      <c r="M61" s="1" t="s">
        <v>18</v>
      </c>
    </row>
    <row r="62" spans="1:13" ht="72">
      <c r="A62" s="1" t="str">
        <f>"2022-05-23"</f>
        <v>2022-05-23</v>
      </c>
      <c r="B62" s="1" t="str">
        <f>"1715"</f>
        <v>1715</v>
      </c>
      <c r="C62" t="s">
        <v>127</v>
      </c>
      <c r="D62" s="2" t="s">
        <v>131</v>
      </c>
      <c r="E62" s="1" t="str">
        <f>"2019"</f>
        <v>2019</v>
      </c>
      <c r="F62" s="1">
        <v>10</v>
      </c>
      <c r="G62" s="1" t="s">
        <v>20</v>
      </c>
      <c r="I62" s="1" t="s">
        <v>17</v>
      </c>
      <c r="J62" s="4"/>
      <c r="K62" s="2" t="s">
        <v>130</v>
      </c>
      <c r="L62" s="1">
        <v>2019</v>
      </c>
      <c r="M62" s="1" t="s">
        <v>18</v>
      </c>
    </row>
    <row r="63" spans="1:13" ht="28.5">
      <c r="A63" s="1" t="str">
        <f>"2022-05-23"</f>
        <v>2022-05-23</v>
      </c>
      <c r="B63" s="1" t="str">
        <f>"1730"</f>
        <v>1730</v>
      </c>
      <c r="C63" t="s">
        <v>132</v>
      </c>
      <c r="E63" s="1" t="str">
        <f>"2020"</f>
        <v>2020</v>
      </c>
      <c r="F63" s="1">
        <v>103</v>
      </c>
      <c r="G63" s="1" t="s">
        <v>58</v>
      </c>
      <c r="J63" s="4"/>
      <c r="K63" s="2" t="s">
        <v>133</v>
      </c>
      <c r="L63" s="1">
        <v>2020</v>
      </c>
      <c r="M63" s="1" t="s">
        <v>28</v>
      </c>
    </row>
    <row r="64" spans="1:13" ht="72">
      <c r="A64" s="1" t="str">
        <f>"2022-05-23"</f>
        <v>2022-05-23</v>
      </c>
      <c r="B64" s="1" t="str">
        <f>"1800"</f>
        <v>1800</v>
      </c>
      <c r="C64" t="s">
        <v>134</v>
      </c>
      <c r="E64" s="1" t="str">
        <f>" "</f>
        <v> </v>
      </c>
      <c r="F64" s="1">
        <v>0</v>
      </c>
      <c r="G64" s="1" t="s">
        <v>20</v>
      </c>
      <c r="I64" s="1" t="s">
        <v>17</v>
      </c>
      <c r="J64" s="4"/>
      <c r="K64" s="2" t="s">
        <v>135</v>
      </c>
      <c r="L64" s="1">
        <v>2019</v>
      </c>
      <c r="M64" s="1" t="s">
        <v>18</v>
      </c>
    </row>
    <row r="65" spans="1:13" ht="72">
      <c r="A65" s="1" t="str">
        <f>"2022-05-23"</f>
        <v>2022-05-23</v>
      </c>
      <c r="B65" s="1" t="str">
        <f>"1810"</f>
        <v>1810</v>
      </c>
      <c r="C65" t="s">
        <v>134</v>
      </c>
      <c r="E65" s="1" t="str">
        <f>" "</f>
        <v> </v>
      </c>
      <c r="F65" s="1">
        <v>0</v>
      </c>
      <c r="G65" s="1" t="s">
        <v>20</v>
      </c>
      <c r="I65" s="1" t="s">
        <v>17</v>
      </c>
      <c r="J65" s="4"/>
      <c r="K65" s="2" t="s">
        <v>135</v>
      </c>
      <c r="L65" s="1">
        <v>2019</v>
      </c>
      <c r="M65" s="1" t="s">
        <v>18</v>
      </c>
    </row>
    <row r="66" spans="1:13" ht="57.75">
      <c r="A66" s="1" t="str">
        <f>"2022-05-23"</f>
        <v>2022-05-23</v>
      </c>
      <c r="B66" s="1" t="str">
        <f>"1840"</f>
        <v>1840</v>
      </c>
      <c r="C66" t="s">
        <v>73</v>
      </c>
      <c r="E66" s="1" t="str">
        <f>"2022"</f>
        <v>2022</v>
      </c>
      <c r="F66" s="1">
        <v>96</v>
      </c>
      <c r="G66" s="1" t="s">
        <v>58</v>
      </c>
      <c r="J66" s="4"/>
      <c r="K66" s="2" t="s">
        <v>74</v>
      </c>
      <c r="L66" s="1">
        <v>0</v>
      </c>
      <c r="M66" s="1" t="s">
        <v>18</v>
      </c>
    </row>
    <row r="67" spans="1:14" ht="72">
      <c r="A67" s="7" t="str">
        <f>"2022-05-23"</f>
        <v>2022-05-23</v>
      </c>
      <c r="B67" s="7" t="str">
        <f>"1850"</f>
        <v>1850</v>
      </c>
      <c r="C67" s="8" t="s">
        <v>136</v>
      </c>
      <c r="D67" s="6" t="s">
        <v>138</v>
      </c>
      <c r="E67" s="7" t="str">
        <f>"02"</f>
        <v>02</v>
      </c>
      <c r="F67" s="7">
        <v>3</v>
      </c>
      <c r="G67" s="7" t="s">
        <v>20</v>
      </c>
      <c r="H67" s="7"/>
      <c r="I67" s="7" t="s">
        <v>17</v>
      </c>
      <c r="J67" s="5" t="s">
        <v>446</v>
      </c>
      <c r="K67" s="6" t="s">
        <v>137</v>
      </c>
      <c r="L67" s="7">
        <v>2015</v>
      </c>
      <c r="M67" s="7" t="s">
        <v>28</v>
      </c>
      <c r="N67" s="7" t="s">
        <v>23</v>
      </c>
    </row>
    <row r="68" spans="1:14" ht="57.75">
      <c r="A68" s="7" t="str">
        <f>"2022-05-23"</f>
        <v>2022-05-23</v>
      </c>
      <c r="B68" s="7" t="str">
        <f>"1940"</f>
        <v>1940</v>
      </c>
      <c r="C68" s="8" t="s">
        <v>139</v>
      </c>
      <c r="D68" s="6" t="s">
        <v>141</v>
      </c>
      <c r="E68" s="7" t="str">
        <f>"04"</f>
        <v>04</v>
      </c>
      <c r="F68" s="7">
        <v>4</v>
      </c>
      <c r="G68" s="7" t="s">
        <v>20</v>
      </c>
      <c r="H68" s="7"/>
      <c r="I68" s="7" t="s">
        <v>17</v>
      </c>
      <c r="J68" s="5" t="s">
        <v>447</v>
      </c>
      <c r="K68" s="6" t="s">
        <v>140</v>
      </c>
      <c r="L68" s="7">
        <v>2013</v>
      </c>
      <c r="M68" s="7" t="s">
        <v>32</v>
      </c>
      <c r="N68" s="7"/>
    </row>
    <row r="69" spans="1:14" ht="87">
      <c r="A69" s="7" t="str">
        <f>"2022-05-23"</f>
        <v>2022-05-23</v>
      </c>
      <c r="B69" s="7" t="str">
        <f>"2030"</f>
        <v>2030</v>
      </c>
      <c r="C69" s="8" t="s">
        <v>142</v>
      </c>
      <c r="D69" s="6" t="s">
        <v>144</v>
      </c>
      <c r="E69" s="7" t="str">
        <f>"2022"</f>
        <v>2022</v>
      </c>
      <c r="F69" s="7">
        <v>7</v>
      </c>
      <c r="G69" s="7" t="s">
        <v>58</v>
      </c>
      <c r="H69" s="7"/>
      <c r="I69" s="7"/>
      <c r="J69" s="5" t="s">
        <v>448</v>
      </c>
      <c r="K69" s="6" t="s">
        <v>143</v>
      </c>
      <c r="L69" s="7">
        <v>2022</v>
      </c>
      <c r="M69" s="7" t="s">
        <v>18</v>
      </c>
      <c r="N69" s="7"/>
    </row>
    <row r="70" spans="1:14" ht="72">
      <c r="A70" s="7" t="str">
        <f>"2022-05-23"</f>
        <v>2022-05-23</v>
      </c>
      <c r="B70" s="7" t="str">
        <f>"2100"</f>
        <v>2100</v>
      </c>
      <c r="C70" s="6" t="s">
        <v>145</v>
      </c>
      <c r="D70" s="6" t="s">
        <v>147</v>
      </c>
      <c r="E70" s="7" t="str">
        <f>"01"</f>
        <v>01</v>
      </c>
      <c r="F70" s="7">
        <v>4</v>
      </c>
      <c r="G70" s="7" t="s">
        <v>76</v>
      </c>
      <c r="H70" s="7" t="s">
        <v>83</v>
      </c>
      <c r="I70" s="7" t="s">
        <v>17</v>
      </c>
      <c r="J70" s="5" t="s">
        <v>445</v>
      </c>
      <c r="K70" s="6" t="s">
        <v>146</v>
      </c>
      <c r="L70" s="7">
        <v>2013</v>
      </c>
      <c r="M70" s="7" t="s">
        <v>18</v>
      </c>
      <c r="N70" s="7"/>
    </row>
    <row r="71" spans="1:14" ht="72">
      <c r="A71" s="7" t="str">
        <f>"2022-05-23"</f>
        <v>2022-05-23</v>
      </c>
      <c r="B71" s="7" t="str">
        <f>"2200"</f>
        <v>2200</v>
      </c>
      <c r="C71" s="8" t="s">
        <v>148</v>
      </c>
      <c r="D71" s="6" t="s">
        <v>151</v>
      </c>
      <c r="E71" s="7" t="str">
        <f>"01"</f>
        <v>01</v>
      </c>
      <c r="F71" s="7">
        <v>4</v>
      </c>
      <c r="G71" s="7" t="s">
        <v>149</v>
      </c>
      <c r="H71" s="7" t="s">
        <v>49</v>
      </c>
      <c r="I71" s="7" t="s">
        <v>17</v>
      </c>
      <c r="J71" s="5" t="s">
        <v>449</v>
      </c>
      <c r="K71" s="6" t="s">
        <v>150</v>
      </c>
      <c r="L71" s="7">
        <v>2017</v>
      </c>
      <c r="M71" s="7" t="s">
        <v>32</v>
      </c>
      <c r="N71" s="7" t="s">
        <v>23</v>
      </c>
    </row>
    <row r="72" spans="1:13" ht="57.75">
      <c r="A72" s="1" t="str">
        <f>"2022-05-23"</f>
        <v>2022-05-23</v>
      </c>
      <c r="B72" s="1" t="str">
        <f>"2300"</f>
        <v>2300</v>
      </c>
      <c r="C72" t="s">
        <v>152</v>
      </c>
      <c r="E72" s="1" t="str">
        <f>" "</f>
        <v> </v>
      </c>
      <c r="F72" s="1">
        <v>0</v>
      </c>
      <c r="G72" s="1" t="s">
        <v>20</v>
      </c>
      <c r="I72" s="1" t="s">
        <v>17</v>
      </c>
      <c r="J72" s="4"/>
      <c r="K72" s="2" t="s">
        <v>153</v>
      </c>
      <c r="L72" s="1">
        <v>2013</v>
      </c>
      <c r="M72" s="1" t="s">
        <v>18</v>
      </c>
    </row>
    <row r="73" spans="1:13" ht="87">
      <c r="A73" s="1" t="str">
        <f>"2022-05-23"</f>
        <v>2022-05-23</v>
      </c>
      <c r="B73" s="1" t="str">
        <f>"2425"</f>
        <v>2425</v>
      </c>
      <c r="C73" t="s">
        <v>13</v>
      </c>
      <c r="E73" s="1" t="str">
        <f>"02"</f>
        <v>02</v>
      </c>
      <c r="F73" s="1">
        <v>7</v>
      </c>
      <c r="G73" s="1" t="s">
        <v>14</v>
      </c>
      <c r="H73" s="1" t="s">
        <v>15</v>
      </c>
      <c r="I73" s="1" t="s">
        <v>17</v>
      </c>
      <c r="J73" s="4"/>
      <c r="K73" s="2" t="s">
        <v>16</v>
      </c>
      <c r="L73" s="1">
        <v>2011</v>
      </c>
      <c r="M73" s="1" t="s">
        <v>18</v>
      </c>
    </row>
    <row r="74" spans="1:13" ht="87">
      <c r="A74" s="1" t="str">
        <f>"2022-05-23"</f>
        <v>2022-05-23</v>
      </c>
      <c r="B74" s="1" t="str">
        <f>"2525"</f>
        <v>2525</v>
      </c>
      <c r="C74" t="s">
        <v>13</v>
      </c>
      <c r="E74" s="1" t="str">
        <f>"02"</f>
        <v>02</v>
      </c>
      <c r="F74" s="1">
        <v>7</v>
      </c>
      <c r="G74" s="1" t="s">
        <v>14</v>
      </c>
      <c r="H74" s="1" t="s">
        <v>15</v>
      </c>
      <c r="I74" s="1" t="s">
        <v>17</v>
      </c>
      <c r="J74" s="4"/>
      <c r="K74" s="2" t="s">
        <v>16</v>
      </c>
      <c r="L74" s="1">
        <v>2011</v>
      </c>
      <c r="M74" s="1" t="s">
        <v>18</v>
      </c>
    </row>
    <row r="75" spans="1:13" ht="87">
      <c r="A75" s="1" t="str">
        <f>"2022-05-23"</f>
        <v>2022-05-23</v>
      </c>
      <c r="B75" s="1" t="str">
        <f>"2625"</f>
        <v>2625</v>
      </c>
      <c r="C75" t="s">
        <v>13</v>
      </c>
      <c r="E75" s="1" t="str">
        <f>"02"</f>
        <v>02</v>
      </c>
      <c r="F75" s="1">
        <v>7</v>
      </c>
      <c r="G75" s="1" t="s">
        <v>14</v>
      </c>
      <c r="H75" s="1" t="s">
        <v>15</v>
      </c>
      <c r="I75" s="1" t="s">
        <v>17</v>
      </c>
      <c r="J75" s="4"/>
      <c r="K75" s="2" t="s">
        <v>16</v>
      </c>
      <c r="L75" s="1">
        <v>2011</v>
      </c>
      <c r="M75" s="1" t="s">
        <v>18</v>
      </c>
    </row>
    <row r="76" spans="1:13" ht="87">
      <c r="A76" s="1" t="str">
        <f>"2022-05-23"</f>
        <v>2022-05-23</v>
      </c>
      <c r="B76" s="1" t="str">
        <f>"2715"</f>
        <v>2715</v>
      </c>
      <c r="C76" t="s">
        <v>13</v>
      </c>
      <c r="E76" s="1" t="str">
        <f>"02"</f>
        <v>02</v>
      </c>
      <c r="F76" s="1">
        <v>7</v>
      </c>
      <c r="G76" s="1" t="s">
        <v>14</v>
      </c>
      <c r="H76" s="1" t="s">
        <v>15</v>
      </c>
      <c r="I76" s="1" t="s">
        <v>17</v>
      </c>
      <c r="J76" s="4"/>
      <c r="K76" s="2" t="s">
        <v>16</v>
      </c>
      <c r="L76" s="1">
        <v>2011</v>
      </c>
      <c r="M76" s="1" t="s">
        <v>18</v>
      </c>
    </row>
    <row r="77" spans="1:13" ht="87">
      <c r="A77" s="1" t="str">
        <f>"2022-05-23"</f>
        <v>2022-05-23</v>
      </c>
      <c r="B77" s="1" t="str">
        <f>"2805"</f>
        <v>2805</v>
      </c>
      <c r="C77" t="s">
        <v>13</v>
      </c>
      <c r="E77" s="1" t="str">
        <f>"02"</f>
        <v>02</v>
      </c>
      <c r="F77" s="1">
        <v>7</v>
      </c>
      <c r="G77" s="1" t="s">
        <v>14</v>
      </c>
      <c r="H77" s="1" t="s">
        <v>15</v>
      </c>
      <c r="I77" s="1" t="s">
        <v>17</v>
      </c>
      <c r="J77" s="4"/>
      <c r="K77" s="2" t="s">
        <v>16</v>
      </c>
      <c r="L77" s="1">
        <v>2011</v>
      </c>
      <c r="M77" s="1" t="s">
        <v>18</v>
      </c>
    </row>
    <row r="78" spans="1:13" ht="87">
      <c r="A78" s="1" t="str">
        <f>"2022-05-24"</f>
        <v>2022-05-24</v>
      </c>
      <c r="B78" s="1" t="str">
        <f>"0500"</f>
        <v>0500</v>
      </c>
      <c r="C78" t="s">
        <v>13</v>
      </c>
      <c r="E78" s="1" t="str">
        <f>"02"</f>
        <v>02</v>
      </c>
      <c r="F78" s="1">
        <v>7</v>
      </c>
      <c r="G78" s="1" t="s">
        <v>14</v>
      </c>
      <c r="H78" s="1" t="s">
        <v>15</v>
      </c>
      <c r="I78" s="1" t="s">
        <v>17</v>
      </c>
      <c r="J78" s="4"/>
      <c r="K78" s="2" t="s">
        <v>16</v>
      </c>
      <c r="L78" s="1">
        <v>2011</v>
      </c>
      <c r="M78" s="1" t="s">
        <v>18</v>
      </c>
    </row>
    <row r="79" spans="1:13" ht="28.5">
      <c r="A79" s="1" t="str">
        <f>"2022-05-24"</f>
        <v>2022-05-24</v>
      </c>
      <c r="B79" s="1" t="str">
        <f>"0600"</f>
        <v>0600</v>
      </c>
      <c r="C79" t="s">
        <v>19</v>
      </c>
      <c r="D79" s="2" t="s">
        <v>85</v>
      </c>
      <c r="E79" s="1" t="str">
        <f>"02"</f>
        <v>02</v>
      </c>
      <c r="F79" s="1">
        <v>3</v>
      </c>
      <c r="G79" s="1" t="s">
        <v>20</v>
      </c>
      <c r="I79" s="1" t="s">
        <v>17</v>
      </c>
      <c r="J79" s="4"/>
      <c r="K79" s="2" t="s">
        <v>21</v>
      </c>
      <c r="L79" s="1">
        <v>2019</v>
      </c>
      <c r="M79" s="1" t="s">
        <v>18</v>
      </c>
    </row>
    <row r="80" spans="1:13" ht="28.5">
      <c r="A80" s="1" t="str">
        <f>"2022-05-24"</f>
        <v>2022-05-24</v>
      </c>
      <c r="B80" s="1" t="str">
        <f>"0625"</f>
        <v>0625</v>
      </c>
      <c r="C80" t="s">
        <v>19</v>
      </c>
      <c r="D80" s="2" t="s">
        <v>154</v>
      </c>
      <c r="E80" s="1" t="str">
        <f>"02"</f>
        <v>02</v>
      </c>
      <c r="F80" s="1">
        <v>5</v>
      </c>
      <c r="G80" s="1" t="s">
        <v>20</v>
      </c>
      <c r="I80" s="1" t="s">
        <v>17</v>
      </c>
      <c r="J80" s="4"/>
      <c r="K80" s="2" t="s">
        <v>21</v>
      </c>
      <c r="L80" s="1">
        <v>2019</v>
      </c>
      <c r="M80" s="1" t="s">
        <v>18</v>
      </c>
    </row>
    <row r="81" spans="1:13" ht="43.5">
      <c r="A81" s="1" t="str">
        <f>"2022-05-24"</f>
        <v>2022-05-24</v>
      </c>
      <c r="B81" s="1" t="str">
        <f>"0650"</f>
        <v>0650</v>
      </c>
      <c r="C81" t="s">
        <v>25</v>
      </c>
      <c r="D81" s="2" t="s">
        <v>156</v>
      </c>
      <c r="E81" s="1" t="str">
        <f>"02"</f>
        <v>02</v>
      </c>
      <c r="F81" s="1">
        <v>2</v>
      </c>
      <c r="G81" s="1" t="s">
        <v>20</v>
      </c>
      <c r="I81" s="1" t="s">
        <v>17</v>
      </c>
      <c r="J81" s="4"/>
      <c r="K81" s="2" t="s">
        <v>155</v>
      </c>
      <c r="L81" s="1">
        <v>2018</v>
      </c>
      <c r="M81" s="1" t="s">
        <v>28</v>
      </c>
    </row>
    <row r="82" spans="1:13" ht="57.75">
      <c r="A82" s="1" t="str">
        <f>"2022-05-24"</f>
        <v>2022-05-24</v>
      </c>
      <c r="B82" s="1" t="str">
        <f>"0715"</f>
        <v>0715</v>
      </c>
      <c r="C82" t="s">
        <v>29</v>
      </c>
      <c r="E82" s="1" t="str">
        <f>"03"</f>
        <v>03</v>
      </c>
      <c r="F82" s="1">
        <v>5</v>
      </c>
      <c r="G82" s="1" t="s">
        <v>20</v>
      </c>
      <c r="I82" s="1" t="s">
        <v>17</v>
      </c>
      <c r="J82" s="4"/>
      <c r="K82" s="2" t="s">
        <v>30</v>
      </c>
      <c r="L82" s="1">
        <v>2015</v>
      </c>
      <c r="M82" s="1" t="s">
        <v>32</v>
      </c>
    </row>
    <row r="83" spans="1:13" ht="87">
      <c r="A83" s="1" t="str">
        <f>"2022-05-24"</f>
        <v>2022-05-24</v>
      </c>
      <c r="B83" s="1" t="str">
        <f>"0730"</f>
        <v>0730</v>
      </c>
      <c r="C83" t="s">
        <v>33</v>
      </c>
      <c r="D83" s="2" t="s">
        <v>158</v>
      </c>
      <c r="E83" s="1" t="str">
        <f>"01"</f>
        <v>01</v>
      </c>
      <c r="F83" s="1">
        <v>15</v>
      </c>
      <c r="G83" s="1" t="s">
        <v>20</v>
      </c>
      <c r="I83" s="1" t="s">
        <v>17</v>
      </c>
      <c r="J83" s="4"/>
      <c r="K83" s="2" t="s">
        <v>157</v>
      </c>
      <c r="L83" s="1">
        <v>2019</v>
      </c>
      <c r="M83" s="1" t="s">
        <v>32</v>
      </c>
    </row>
    <row r="84" spans="1:13" ht="87">
      <c r="A84" s="1" t="str">
        <f>"2022-05-24"</f>
        <v>2022-05-24</v>
      </c>
      <c r="B84" s="1" t="str">
        <f>"0755"</f>
        <v>0755</v>
      </c>
      <c r="C84" t="s">
        <v>36</v>
      </c>
      <c r="D84" s="2" t="s">
        <v>159</v>
      </c>
      <c r="E84" s="1" t="str">
        <f>"01"</f>
        <v>01</v>
      </c>
      <c r="F84" s="1">
        <v>14</v>
      </c>
      <c r="G84" s="1" t="s">
        <v>20</v>
      </c>
      <c r="I84" s="1" t="s">
        <v>17</v>
      </c>
      <c r="J84" s="4"/>
      <c r="K84" s="2" t="s">
        <v>37</v>
      </c>
      <c r="L84" s="1">
        <v>2018</v>
      </c>
      <c r="M84" s="1" t="s">
        <v>28</v>
      </c>
    </row>
    <row r="85" spans="1:13" ht="72">
      <c r="A85" s="1" t="str">
        <f>"2022-05-24"</f>
        <v>2022-05-24</v>
      </c>
      <c r="B85" s="1" t="str">
        <f>"0805"</f>
        <v>0805</v>
      </c>
      <c r="C85" t="s">
        <v>91</v>
      </c>
      <c r="D85" s="2" t="s">
        <v>161</v>
      </c>
      <c r="E85" s="1" t="str">
        <f>"01"</f>
        <v>01</v>
      </c>
      <c r="F85" s="1">
        <v>7</v>
      </c>
      <c r="G85" s="1" t="s">
        <v>20</v>
      </c>
      <c r="I85" s="1" t="s">
        <v>17</v>
      </c>
      <c r="J85" s="4"/>
      <c r="K85" s="2" t="s">
        <v>160</v>
      </c>
      <c r="L85" s="1">
        <v>2020</v>
      </c>
      <c r="M85" s="1" t="s">
        <v>28</v>
      </c>
    </row>
    <row r="86" spans="1:13" ht="72">
      <c r="A86" s="1" t="str">
        <f>"2022-05-24"</f>
        <v>2022-05-24</v>
      </c>
      <c r="B86" s="1" t="str">
        <f>"0815"</f>
        <v>0815</v>
      </c>
      <c r="C86" t="s">
        <v>94</v>
      </c>
      <c r="D86" s="2" t="s">
        <v>163</v>
      </c>
      <c r="E86" s="1" t="str">
        <f>"01"</f>
        <v>01</v>
      </c>
      <c r="F86" s="1">
        <v>9</v>
      </c>
      <c r="G86" s="1" t="s">
        <v>20</v>
      </c>
      <c r="I86" s="1" t="s">
        <v>17</v>
      </c>
      <c r="J86" s="4"/>
      <c r="K86" s="2" t="s">
        <v>162</v>
      </c>
      <c r="L86" s="1">
        <v>2021</v>
      </c>
      <c r="M86" s="1" t="s">
        <v>44</v>
      </c>
    </row>
    <row r="87" spans="1:13" ht="43.5">
      <c r="A87" s="1" t="str">
        <f>"2022-05-24"</f>
        <v>2022-05-24</v>
      </c>
      <c r="B87" s="1" t="str">
        <f>"0820"</f>
        <v>0820</v>
      </c>
      <c r="C87" t="s">
        <v>45</v>
      </c>
      <c r="D87" s="2" t="s">
        <v>165</v>
      </c>
      <c r="E87" s="1" t="str">
        <f>"01"</f>
        <v>01</v>
      </c>
      <c r="F87" s="1">
        <v>4</v>
      </c>
      <c r="G87" s="1" t="s">
        <v>20</v>
      </c>
      <c r="I87" s="1" t="s">
        <v>17</v>
      </c>
      <c r="J87" s="4"/>
      <c r="K87" s="2" t="s">
        <v>164</v>
      </c>
      <c r="L87" s="1">
        <v>2009</v>
      </c>
      <c r="M87" s="1" t="s">
        <v>32</v>
      </c>
    </row>
    <row r="88" spans="1:13" ht="72">
      <c r="A88" s="1" t="str">
        <f>"2022-05-24"</f>
        <v>2022-05-24</v>
      </c>
      <c r="B88" s="1" t="str">
        <f>"0845"</f>
        <v>0845</v>
      </c>
      <c r="C88" t="s">
        <v>48</v>
      </c>
      <c r="E88" s="1" t="str">
        <f>"01"</f>
        <v>01</v>
      </c>
      <c r="F88" s="1">
        <v>13</v>
      </c>
      <c r="G88" s="1" t="s">
        <v>14</v>
      </c>
      <c r="H88" s="1" t="s">
        <v>49</v>
      </c>
      <c r="I88" s="1" t="s">
        <v>17</v>
      </c>
      <c r="J88" s="4"/>
      <c r="K88" s="2" t="s">
        <v>50</v>
      </c>
      <c r="L88" s="1">
        <v>2012</v>
      </c>
      <c r="M88" s="1" t="s">
        <v>18</v>
      </c>
    </row>
    <row r="89" spans="1:13" ht="57.75">
      <c r="A89" s="1" t="str">
        <f>"2022-05-24"</f>
        <v>2022-05-24</v>
      </c>
      <c r="B89" s="1" t="str">
        <f>"0910"</f>
        <v>0910</v>
      </c>
      <c r="C89" t="s">
        <v>51</v>
      </c>
      <c r="D89" s="2" t="s">
        <v>167</v>
      </c>
      <c r="E89" s="1" t="str">
        <f>"02"</f>
        <v>02</v>
      </c>
      <c r="F89" s="1">
        <v>6</v>
      </c>
      <c r="G89" s="1" t="s">
        <v>14</v>
      </c>
      <c r="H89" s="1" t="s">
        <v>98</v>
      </c>
      <c r="I89" s="1" t="s">
        <v>17</v>
      </c>
      <c r="J89" s="4"/>
      <c r="K89" s="2" t="s">
        <v>166</v>
      </c>
      <c r="L89" s="1">
        <v>2014</v>
      </c>
      <c r="M89" s="1" t="s">
        <v>18</v>
      </c>
    </row>
    <row r="90" spans="1:13" ht="43.5">
      <c r="A90" s="1" t="str">
        <f>"2022-05-24"</f>
        <v>2022-05-24</v>
      </c>
      <c r="B90" s="1" t="str">
        <f>"0935"</f>
        <v>0935</v>
      </c>
      <c r="C90" t="s">
        <v>54</v>
      </c>
      <c r="D90" s="2" t="s">
        <v>169</v>
      </c>
      <c r="E90" s="1" t="str">
        <f>"04"</f>
        <v>04</v>
      </c>
      <c r="F90" s="1">
        <v>9</v>
      </c>
      <c r="G90" s="1" t="s">
        <v>20</v>
      </c>
      <c r="I90" s="1" t="s">
        <v>17</v>
      </c>
      <c r="J90" s="4"/>
      <c r="K90" s="2" t="s">
        <v>168</v>
      </c>
      <c r="L90" s="1">
        <v>2020</v>
      </c>
      <c r="M90" s="1" t="s">
        <v>28</v>
      </c>
    </row>
    <row r="91" spans="1:14" ht="72">
      <c r="A91" s="1" t="str">
        <f>"2022-05-24"</f>
        <v>2022-05-24</v>
      </c>
      <c r="B91" s="1" t="str">
        <f>"1000"</f>
        <v>1000</v>
      </c>
      <c r="C91" t="s">
        <v>136</v>
      </c>
      <c r="D91" s="2" t="s">
        <v>138</v>
      </c>
      <c r="E91" s="1" t="str">
        <f>"02"</f>
        <v>02</v>
      </c>
      <c r="F91" s="1">
        <v>3</v>
      </c>
      <c r="G91" s="1" t="s">
        <v>20</v>
      </c>
      <c r="I91" s="1" t="s">
        <v>17</v>
      </c>
      <c r="J91" s="4"/>
      <c r="K91" s="2" t="s">
        <v>137</v>
      </c>
      <c r="L91" s="1">
        <v>2015</v>
      </c>
      <c r="M91" s="1" t="s">
        <v>28</v>
      </c>
      <c r="N91" s="1" t="s">
        <v>23</v>
      </c>
    </row>
    <row r="92" spans="1:13" ht="28.5">
      <c r="A92" s="1" t="str">
        <f>"2022-05-24"</f>
        <v>2022-05-24</v>
      </c>
      <c r="B92" s="1" t="str">
        <f>"1050"</f>
        <v>1050</v>
      </c>
      <c r="C92" t="s">
        <v>170</v>
      </c>
      <c r="D92" s="2" t="s">
        <v>172</v>
      </c>
      <c r="E92" s="1" t="str">
        <f>"01"</f>
        <v>01</v>
      </c>
      <c r="F92" s="1">
        <v>2</v>
      </c>
      <c r="G92" s="1" t="s">
        <v>20</v>
      </c>
      <c r="I92" s="1" t="s">
        <v>17</v>
      </c>
      <c r="J92" s="4"/>
      <c r="K92" s="2" t="s">
        <v>171</v>
      </c>
      <c r="L92" s="1">
        <v>2010</v>
      </c>
      <c r="M92" s="1" t="s">
        <v>18</v>
      </c>
    </row>
    <row r="93" spans="1:13" ht="87">
      <c r="A93" s="1" t="str">
        <f>"2022-05-24"</f>
        <v>2022-05-24</v>
      </c>
      <c r="B93" s="1" t="str">
        <f>"1100"</f>
        <v>1100</v>
      </c>
      <c r="C93" t="s">
        <v>142</v>
      </c>
      <c r="D93" s="2" t="s">
        <v>144</v>
      </c>
      <c r="E93" s="1" t="str">
        <f>"2022"</f>
        <v>2022</v>
      </c>
      <c r="F93" s="1">
        <v>7</v>
      </c>
      <c r="G93" s="1" t="s">
        <v>58</v>
      </c>
      <c r="I93" s="1" t="s">
        <v>17</v>
      </c>
      <c r="J93" s="4"/>
      <c r="K93" s="2" t="s">
        <v>143</v>
      </c>
      <c r="L93" s="1">
        <v>2022</v>
      </c>
      <c r="M93" s="1" t="s">
        <v>18</v>
      </c>
    </row>
    <row r="94" spans="1:13" ht="57.75">
      <c r="A94" s="1" t="str">
        <f>"2022-05-24"</f>
        <v>2022-05-24</v>
      </c>
      <c r="B94" s="1" t="str">
        <f>"1130"</f>
        <v>1130</v>
      </c>
      <c r="C94" t="s">
        <v>139</v>
      </c>
      <c r="D94" s="2" t="s">
        <v>141</v>
      </c>
      <c r="E94" s="1" t="str">
        <f>"04"</f>
        <v>04</v>
      </c>
      <c r="F94" s="1">
        <v>4</v>
      </c>
      <c r="G94" s="1" t="s">
        <v>20</v>
      </c>
      <c r="I94" s="1" t="s">
        <v>17</v>
      </c>
      <c r="J94" s="4"/>
      <c r="K94" s="2" t="s">
        <v>140</v>
      </c>
      <c r="L94" s="1">
        <v>2013</v>
      </c>
      <c r="M94" s="1" t="s">
        <v>32</v>
      </c>
    </row>
    <row r="95" spans="1:13" ht="72">
      <c r="A95" s="1" t="str">
        <f>"2022-05-24"</f>
        <v>2022-05-24</v>
      </c>
      <c r="B95" s="1" t="str">
        <f>"1220"</f>
        <v>1220</v>
      </c>
      <c r="C95" s="2" t="s">
        <v>145</v>
      </c>
      <c r="D95" s="2" t="s">
        <v>147</v>
      </c>
      <c r="E95" s="1" t="str">
        <f>"01"</f>
        <v>01</v>
      </c>
      <c r="F95" s="1">
        <v>4</v>
      </c>
      <c r="G95" s="1" t="s">
        <v>76</v>
      </c>
      <c r="H95" s="1" t="s">
        <v>83</v>
      </c>
      <c r="I95" s="1" t="s">
        <v>17</v>
      </c>
      <c r="J95" s="4"/>
      <c r="K95" s="2" t="s">
        <v>146</v>
      </c>
      <c r="L95" s="1">
        <v>2013</v>
      </c>
      <c r="M95" s="1" t="s">
        <v>18</v>
      </c>
    </row>
    <row r="96" spans="1:13" ht="43.5">
      <c r="A96" s="1" t="str">
        <f>"2022-05-24"</f>
        <v>2022-05-24</v>
      </c>
      <c r="B96" s="1" t="str">
        <f>"1320"</f>
        <v>1320</v>
      </c>
      <c r="C96" t="s">
        <v>173</v>
      </c>
      <c r="D96" s="2" t="s">
        <v>175</v>
      </c>
      <c r="E96" s="1" t="str">
        <f>"01"</f>
        <v>01</v>
      </c>
      <c r="F96" s="1">
        <v>0</v>
      </c>
      <c r="G96" s="1" t="s">
        <v>14</v>
      </c>
      <c r="I96" s="1" t="s">
        <v>17</v>
      </c>
      <c r="J96" s="4"/>
      <c r="K96" s="2" t="s">
        <v>174</v>
      </c>
      <c r="L96" s="1">
        <v>2015</v>
      </c>
      <c r="M96" s="1" t="s">
        <v>18</v>
      </c>
    </row>
    <row r="97" spans="1:13" ht="57.75">
      <c r="A97" s="1" t="str">
        <f>"2022-05-24"</f>
        <v>2022-05-24</v>
      </c>
      <c r="B97" s="1" t="str">
        <f>"1400"</f>
        <v>1400</v>
      </c>
      <c r="C97" t="s">
        <v>107</v>
      </c>
      <c r="E97" s="1" t="str">
        <f>"03"</f>
        <v>03</v>
      </c>
      <c r="F97" s="1">
        <v>202</v>
      </c>
      <c r="G97" s="1" t="s">
        <v>14</v>
      </c>
      <c r="H97" s="1" t="s">
        <v>15</v>
      </c>
      <c r="I97" s="1" t="s">
        <v>17</v>
      </c>
      <c r="J97" s="4"/>
      <c r="K97" s="2" t="s">
        <v>176</v>
      </c>
      <c r="L97" s="1">
        <v>2020</v>
      </c>
      <c r="M97" s="1" t="s">
        <v>109</v>
      </c>
    </row>
    <row r="98" spans="1:13" ht="72">
      <c r="A98" s="1" t="str">
        <f>"2022-05-24"</f>
        <v>2022-05-24</v>
      </c>
      <c r="B98" s="1" t="str">
        <f>"1430"</f>
        <v>1430</v>
      </c>
      <c r="C98" t="s">
        <v>110</v>
      </c>
      <c r="D98" s="2" t="s">
        <v>178</v>
      </c>
      <c r="E98" s="1" t="str">
        <f>"01"</f>
        <v>01</v>
      </c>
      <c r="F98" s="1">
        <v>12</v>
      </c>
      <c r="G98" s="1" t="s">
        <v>20</v>
      </c>
      <c r="I98" s="1" t="s">
        <v>17</v>
      </c>
      <c r="J98" s="4"/>
      <c r="K98" s="2" t="s">
        <v>177</v>
      </c>
      <c r="L98" s="1">
        <v>2018</v>
      </c>
      <c r="M98" s="1" t="s">
        <v>32</v>
      </c>
    </row>
    <row r="99" spans="1:13" ht="72">
      <c r="A99" s="1" t="str">
        <f>"2022-05-24"</f>
        <v>2022-05-24</v>
      </c>
      <c r="B99" s="1" t="str">
        <f>"1500"</f>
        <v>1500</v>
      </c>
      <c r="C99" t="s">
        <v>51</v>
      </c>
      <c r="D99" s="2" t="s">
        <v>181</v>
      </c>
      <c r="E99" s="1" t="str">
        <f>"02"</f>
        <v>02</v>
      </c>
      <c r="F99" s="1">
        <v>3</v>
      </c>
      <c r="G99" s="1" t="s">
        <v>14</v>
      </c>
      <c r="H99" s="1" t="s">
        <v>179</v>
      </c>
      <c r="I99" s="1" t="s">
        <v>17</v>
      </c>
      <c r="J99" s="4"/>
      <c r="K99" s="2" t="s">
        <v>180</v>
      </c>
      <c r="L99" s="1">
        <v>2014</v>
      </c>
      <c r="M99" s="1" t="s">
        <v>18</v>
      </c>
    </row>
    <row r="100" spans="1:13" ht="43.5">
      <c r="A100" s="1" t="str">
        <f>"2022-05-24"</f>
        <v>2022-05-24</v>
      </c>
      <c r="B100" s="1" t="str">
        <f>"1525"</f>
        <v>1525</v>
      </c>
      <c r="C100" t="s">
        <v>54</v>
      </c>
      <c r="D100" s="2" t="s">
        <v>438</v>
      </c>
      <c r="E100" s="1" t="str">
        <f>"03"</f>
        <v>03</v>
      </c>
      <c r="F100" s="1">
        <v>10</v>
      </c>
      <c r="G100" s="1" t="s">
        <v>20</v>
      </c>
      <c r="I100" s="1" t="s">
        <v>17</v>
      </c>
      <c r="J100" s="4"/>
      <c r="K100" s="2" t="s">
        <v>182</v>
      </c>
      <c r="L100" s="1">
        <v>2019</v>
      </c>
      <c r="M100" s="1" t="s">
        <v>28</v>
      </c>
    </row>
    <row r="101" spans="1:13" ht="72">
      <c r="A101" s="1" t="str">
        <f>"2022-05-24"</f>
        <v>2022-05-24</v>
      </c>
      <c r="B101" s="1" t="str">
        <f>"1550"</f>
        <v>1550</v>
      </c>
      <c r="C101" t="s">
        <v>91</v>
      </c>
      <c r="D101" s="2" t="s">
        <v>184</v>
      </c>
      <c r="E101" s="1" t="str">
        <f>"01"</f>
        <v>01</v>
      </c>
      <c r="F101" s="1">
        <v>24</v>
      </c>
      <c r="G101" s="1" t="s">
        <v>20</v>
      </c>
      <c r="I101" s="1" t="s">
        <v>17</v>
      </c>
      <c r="J101" s="4"/>
      <c r="K101" s="2" t="s">
        <v>183</v>
      </c>
      <c r="L101" s="1">
        <v>2020</v>
      </c>
      <c r="M101" s="1" t="s">
        <v>28</v>
      </c>
    </row>
    <row r="102" spans="1:13" ht="72">
      <c r="A102" s="1" t="str">
        <f>"2022-05-24"</f>
        <v>2022-05-24</v>
      </c>
      <c r="B102" s="1" t="str">
        <f>"1600"</f>
        <v>1600</v>
      </c>
      <c r="C102" t="s">
        <v>119</v>
      </c>
      <c r="D102" s="2" t="s">
        <v>185</v>
      </c>
      <c r="E102" s="1" t="str">
        <f>"03"</f>
        <v>03</v>
      </c>
      <c r="F102" s="1">
        <v>6</v>
      </c>
      <c r="G102" s="1" t="s">
        <v>20</v>
      </c>
      <c r="I102" s="1" t="s">
        <v>17</v>
      </c>
      <c r="J102" s="4"/>
      <c r="K102" s="2" t="s">
        <v>120</v>
      </c>
      <c r="L102" s="1">
        <v>2019</v>
      </c>
      <c r="M102" s="1" t="s">
        <v>18</v>
      </c>
    </row>
    <row r="103" spans="1:14" ht="43.5">
      <c r="A103" s="1" t="str">
        <f>"2022-05-24"</f>
        <v>2022-05-24</v>
      </c>
      <c r="B103" s="1" t="str">
        <f>"1610"</f>
        <v>1610</v>
      </c>
      <c r="C103" t="s">
        <v>122</v>
      </c>
      <c r="D103" s="2" t="s">
        <v>187</v>
      </c>
      <c r="E103" s="1" t="str">
        <f>"01"</f>
        <v>01</v>
      </c>
      <c r="F103" s="1">
        <v>3</v>
      </c>
      <c r="G103" s="1" t="s">
        <v>14</v>
      </c>
      <c r="H103" s="1" t="s">
        <v>49</v>
      </c>
      <c r="I103" s="1" t="s">
        <v>17</v>
      </c>
      <c r="J103" s="4"/>
      <c r="K103" s="2" t="s">
        <v>186</v>
      </c>
      <c r="L103" s="1">
        <v>2017</v>
      </c>
      <c r="M103" s="1" t="s">
        <v>18</v>
      </c>
      <c r="N103" s="1" t="s">
        <v>23</v>
      </c>
    </row>
    <row r="104" spans="1:13" ht="72">
      <c r="A104" s="1" t="str">
        <f>"2022-05-24"</f>
        <v>2022-05-24</v>
      </c>
      <c r="B104" s="1" t="str">
        <f>"1635"</f>
        <v>1635</v>
      </c>
      <c r="C104" t="s">
        <v>33</v>
      </c>
      <c r="D104" s="2" t="s">
        <v>189</v>
      </c>
      <c r="E104" s="1" t="str">
        <f>"01"</f>
        <v>01</v>
      </c>
      <c r="F104" s="1">
        <v>10</v>
      </c>
      <c r="G104" s="1" t="s">
        <v>20</v>
      </c>
      <c r="I104" s="1" t="s">
        <v>17</v>
      </c>
      <c r="J104" s="4"/>
      <c r="K104" s="2" t="s">
        <v>188</v>
      </c>
      <c r="L104" s="1">
        <v>2019</v>
      </c>
      <c r="M104" s="1" t="s">
        <v>32</v>
      </c>
    </row>
    <row r="105" spans="1:13" ht="87">
      <c r="A105" s="1" t="str">
        <f>"2022-05-24"</f>
        <v>2022-05-24</v>
      </c>
      <c r="B105" s="1" t="str">
        <f>"1700"</f>
        <v>1700</v>
      </c>
      <c r="C105" t="s">
        <v>127</v>
      </c>
      <c r="D105" s="2" t="s">
        <v>192</v>
      </c>
      <c r="E105" s="1" t="str">
        <f>"2019"</f>
        <v>2019</v>
      </c>
      <c r="F105" s="1">
        <v>11</v>
      </c>
      <c r="G105" s="1" t="s">
        <v>20</v>
      </c>
      <c r="H105" s="1" t="s">
        <v>190</v>
      </c>
      <c r="I105" s="1" t="s">
        <v>17</v>
      </c>
      <c r="J105" s="4"/>
      <c r="K105" s="2" t="s">
        <v>191</v>
      </c>
      <c r="L105" s="1">
        <v>2019</v>
      </c>
      <c r="M105" s="1" t="s">
        <v>18</v>
      </c>
    </row>
    <row r="106" spans="1:13" ht="72">
      <c r="A106" s="1" t="str">
        <f>"2022-05-24"</f>
        <v>2022-05-24</v>
      </c>
      <c r="B106" s="1" t="str">
        <f>"1715"</f>
        <v>1715</v>
      </c>
      <c r="C106" t="s">
        <v>127</v>
      </c>
      <c r="D106" s="2" t="s">
        <v>194</v>
      </c>
      <c r="E106" s="1" t="str">
        <f>"2019"</f>
        <v>2019</v>
      </c>
      <c r="F106" s="1">
        <v>12</v>
      </c>
      <c r="G106" s="1" t="s">
        <v>20</v>
      </c>
      <c r="I106" s="1" t="s">
        <v>17</v>
      </c>
      <c r="J106" s="4"/>
      <c r="K106" s="2" t="s">
        <v>193</v>
      </c>
      <c r="L106" s="1">
        <v>2019</v>
      </c>
      <c r="M106" s="1" t="s">
        <v>18</v>
      </c>
    </row>
    <row r="107" spans="1:13" ht="14.25">
      <c r="A107" s="1" t="str">
        <f>"2022-05-24"</f>
        <v>2022-05-24</v>
      </c>
      <c r="B107" s="1" t="str">
        <f>"1730"</f>
        <v>1730</v>
      </c>
      <c r="C107" t="s">
        <v>195</v>
      </c>
      <c r="D107" s="2" t="s">
        <v>197</v>
      </c>
      <c r="E107" s="1" t="str">
        <f>"2021"</f>
        <v>2021</v>
      </c>
      <c r="F107" s="1">
        <v>55</v>
      </c>
      <c r="G107" s="1" t="s">
        <v>58</v>
      </c>
      <c r="J107" s="4"/>
      <c r="K107" s="2" t="s">
        <v>196</v>
      </c>
      <c r="L107" s="1">
        <v>0</v>
      </c>
      <c r="M107" s="1" t="s">
        <v>32</v>
      </c>
    </row>
    <row r="108" spans="1:13" ht="72">
      <c r="A108" s="1" t="str">
        <f>"2022-05-24"</f>
        <v>2022-05-24</v>
      </c>
      <c r="B108" s="1" t="str">
        <f>"1800"</f>
        <v>1800</v>
      </c>
      <c r="C108" t="s">
        <v>134</v>
      </c>
      <c r="D108" s="2" t="s">
        <v>134</v>
      </c>
      <c r="E108" s="1" t="str">
        <f>" "</f>
        <v> </v>
      </c>
      <c r="F108" s="1">
        <v>0</v>
      </c>
      <c r="G108" s="1" t="s">
        <v>14</v>
      </c>
      <c r="H108" s="1" t="s">
        <v>98</v>
      </c>
      <c r="I108" s="1" t="s">
        <v>17</v>
      </c>
      <c r="J108" s="4"/>
      <c r="K108" s="2" t="s">
        <v>135</v>
      </c>
      <c r="L108" s="1">
        <v>2019</v>
      </c>
      <c r="M108" s="1" t="s">
        <v>18</v>
      </c>
    </row>
    <row r="109" spans="1:13" ht="57.75">
      <c r="A109" s="1" t="str">
        <f>"2022-05-24"</f>
        <v>2022-05-24</v>
      </c>
      <c r="B109" s="1" t="str">
        <f>"1830"</f>
        <v>1830</v>
      </c>
      <c r="C109" t="s">
        <v>73</v>
      </c>
      <c r="E109" s="1" t="str">
        <f>"2022"</f>
        <v>2022</v>
      </c>
      <c r="F109" s="1">
        <v>97</v>
      </c>
      <c r="G109" s="1" t="s">
        <v>58</v>
      </c>
      <c r="J109" s="4"/>
      <c r="K109" s="2" t="s">
        <v>74</v>
      </c>
      <c r="L109" s="1">
        <v>0</v>
      </c>
      <c r="M109" s="1" t="s">
        <v>18</v>
      </c>
    </row>
    <row r="110" spans="1:14" ht="72">
      <c r="A110" s="7" t="str">
        <f>"2022-05-24"</f>
        <v>2022-05-24</v>
      </c>
      <c r="B110" s="7" t="str">
        <f>"1840"</f>
        <v>1840</v>
      </c>
      <c r="C110" s="8" t="s">
        <v>198</v>
      </c>
      <c r="D110" s="6" t="s">
        <v>200</v>
      </c>
      <c r="E110" s="7" t="str">
        <f>"01"</f>
        <v>01</v>
      </c>
      <c r="F110" s="7">
        <v>1</v>
      </c>
      <c r="G110" s="7" t="s">
        <v>20</v>
      </c>
      <c r="H110" s="7"/>
      <c r="I110" s="7" t="s">
        <v>17</v>
      </c>
      <c r="J110" s="5" t="s">
        <v>446</v>
      </c>
      <c r="K110" s="6" t="s">
        <v>199</v>
      </c>
      <c r="L110" s="7">
        <v>2015</v>
      </c>
      <c r="M110" s="7" t="s">
        <v>32</v>
      </c>
      <c r="N110" s="7" t="s">
        <v>23</v>
      </c>
    </row>
    <row r="111" spans="1:14" ht="57.75">
      <c r="A111" s="7" t="str">
        <f>"2022-05-24"</f>
        <v>2022-05-24</v>
      </c>
      <c r="B111" s="7" t="str">
        <f>"1930"</f>
        <v>1930</v>
      </c>
      <c r="C111" s="8" t="s">
        <v>201</v>
      </c>
      <c r="D111" s="6"/>
      <c r="E111" s="7" t="str">
        <f>"2022"</f>
        <v>2022</v>
      </c>
      <c r="F111" s="7">
        <v>15</v>
      </c>
      <c r="G111" s="7" t="s">
        <v>58</v>
      </c>
      <c r="H111" s="7"/>
      <c r="I111" s="7"/>
      <c r="J111" s="5" t="s">
        <v>450</v>
      </c>
      <c r="K111" s="6" t="s">
        <v>202</v>
      </c>
      <c r="L111" s="7">
        <v>2022</v>
      </c>
      <c r="M111" s="7" t="s">
        <v>18</v>
      </c>
      <c r="N111" s="7"/>
    </row>
    <row r="112" spans="1:14" ht="57.75">
      <c r="A112" s="7" t="str">
        <f>"2022-05-24"</f>
        <v>2022-05-24</v>
      </c>
      <c r="B112" s="7" t="str">
        <f>"2000"</f>
        <v>2000</v>
      </c>
      <c r="C112" s="8" t="s">
        <v>203</v>
      </c>
      <c r="D112" s="6" t="s">
        <v>205</v>
      </c>
      <c r="E112" s="7" t="str">
        <f>"04"</f>
        <v>04</v>
      </c>
      <c r="F112" s="7">
        <v>5</v>
      </c>
      <c r="G112" s="7" t="s">
        <v>14</v>
      </c>
      <c r="H112" s="7" t="s">
        <v>49</v>
      </c>
      <c r="I112" s="7" t="s">
        <v>17</v>
      </c>
      <c r="J112" s="5" t="s">
        <v>451</v>
      </c>
      <c r="K112" s="6" t="s">
        <v>204</v>
      </c>
      <c r="L112" s="7">
        <v>2021</v>
      </c>
      <c r="M112" s="7" t="s">
        <v>109</v>
      </c>
      <c r="N112" s="7"/>
    </row>
    <row r="113" spans="1:14" ht="72">
      <c r="A113" s="7" t="str">
        <f>"2022-05-24"</f>
        <v>2022-05-24</v>
      </c>
      <c r="B113" s="7" t="str">
        <f>"2030"</f>
        <v>2030</v>
      </c>
      <c r="C113" s="8" t="s">
        <v>206</v>
      </c>
      <c r="D113" s="6"/>
      <c r="E113" s="7" t="str">
        <f>"2022"</f>
        <v>2022</v>
      </c>
      <c r="F113" s="7">
        <v>11</v>
      </c>
      <c r="G113" s="7" t="s">
        <v>58</v>
      </c>
      <c r="H113" s="7"/>
      <c r="I113" s="7"/>
      <c r="J113" s="5" t="s">
        <v>452</v>
      </c>
      <c r="K113" s="6" t="s">
        <v>207</v>
      </c>
      <c r="L113" s="7">
        <v>2022</v>
      </c>
      <c r="M113" s="7" t="s">
        <v>18</v>
      </c>
      <c r="N113" s="7"/>
    </row>
    <row r="114" spans="1:13" ht="57.75">
      <c r="A114" s="1" t="str">
        <f>"2022-05-24"</f>
        <v>2022-05-24</v>
      </c>
      <c r="B114" s="1" t="str">
        <f>"2100"</f>
        <v>2100</v>
      </c>
      <c r="C114" t="s">
        <v>208</v>
      </c>
      <c r="E114" s="1" t="str">
        <f>"2022"</f>
        <v>2022</v>
      </c>
      <c r="F114" s="1">
        <v>1</v>
      </c>
      <c r="J114" s="4"/>
      <c r="K114" s="2" t="s">
        <v>209</v>
      </c>
      <c r="L114" s="1">
        <v>2022</v>
      </c>
      <c r="M114" s="1" t="s">
        <v>18</v>
      </c>
    </row>
    <row r="115" spans="1:13" ht="43.5">
      <c r="A115" s="1" t="str">
        <f>"2022-05-24"</f>
        <v>2022-05-24</v>
      </c>
      <c r="B115" s="1" t="str">
        <f>"2130"</f>
        <v>2130</v>
      </c>
      <c r="C115" t="s">
        <v>210</v>
      </c>
      <c r="D115" s="2" t="s">
        <v>213</v>
      </c>
      <c r="E115" s="1" t="str">
        <f>"03"</f>
        <v>03</v>
      </c>
      <c r="F115" s="1">
        <v>4</v>
      </c>
      <c r="G115" s="1" t="s">
        <v>76</v>
      </c>
      <c r="H115" s="1" t="s">
        <v>211</v>
      </c>
      <c r="I115" s="1" t="s">
        <v>17</v>
      </c>
      <c r="J115" s="4"/>
      <c r="K115" s="2" t="s">
        <v>212</v>
      </c>
      <c r="L115" s="1">
        <v>2018</v>
      </c>
      <c r="M115" s="1" t="s">
        <v>28</v>
      </c>
    </row>
    <row r="116" spans="1:13" ht="72">
      <c r="A116" s="1" t="str">
        <f>"2022-05-24"</f>
        <v>2022-05-24</v>
      </c>
      <c r="B116" s="1" t="str">
        <f>"2200"</f>
        <v>2200</v>
      </c>
      <c r="C116" t="s">
        <v>214</v>
      </c>
      <c r="E116" s="1" t="str">
        <f>"02"</f>
        <v>02</v>
      </c>
      <c r="F116" s="1">
        <v>5</v>
      </c>
      <c r="G116" s="1" t="s">
        <v>76</v>
      </c>
      <c r="H116" s="1" t="s">
        <v>215</v>
      </c>
      <c r="I116" s="1" t="s">
        <v>17</v>
      </c>
      <c r="J116" s="4"/>
      <c r="K116" s="2" t="s">
        <v>216</v>
      </c>
      <c r="L116" s="1">
        <v>2016</v>
      </c>
      <c r="M116" s="1" t="s">
        <v>217</v>
      </c>
    </row>
    <row r="117" spans="1:13" ht="72">
      <c r="A117" s="1" t="str">
        <f>"2022-05-24"</f>
        <v>2022-05-24</v>
      </c>
      <c r="B117" s="1" t="str">
        <f>"2305"</f>
        <v>2305</v>
      </c>
      <c r="C117" t="s">
        <v>214</v>
      </c>
      <c r="E117" s="1" t="str">
        <f>"02"</f>
        <v>02</v>
      </c>
      <c r="F117" s="1">
        <v>6</v>
      </c>
      <c r="G117" s="1" t="s">
        <v>149</v>
      </c>
      <c r="H117" s="1" t="s">
        <v>218</v>
      </c>
      <c r="I117" s="1" t="s">
        <v>17</v>
      </c>
      <c r="J117" s="4"/>
      <c r="K117" s="2" t="s">
        <v>219</v>
      </c>
      <c r="L117" s="1">
        <v>2016</v>
      </c>
      <c r="M117" s="1" t="s">
        <v>217</v>
      </c>
    </row>
    <row r="118" spans="1:13" ht="87">
      <c r="A118" s="1" t="str">
        <f>"2022-05-24"</f>
        <v>2022-05-24</v>
      </c>
      <c r="B118" s="1" t="str">
        <f>"2400"</f>
        <v>2400</v>
      </c>
      <c r="C118" t="s">
        <v>105</v>
      </c>
      <c r="E118" s="1" t="str">
        <f>" "</f>
        <v> </v>
      </c>
      <c r="F118" s="1">
        <v>0</v>
      </c>
      <c r="G118" s="1" t="s">
        <v>14</v>
      </c>
      <c r="I118" s="1" t="s">
        <v>17</v>
      </c>
      <c r="J118" s="4"/>
      <c r="K118" s="2" t="s">
        <v>106</v>
      </c>
      <c r="L118" s="1">
        <v>2019</v>
      </c>
      <c r="M118" s="1" t="s">
        <v>18</v>
      </c>
    </row>
    <row r="119" spans="1:13" ht="87">
      <c r="A119" s="1" t="str">
        <f>"2022-05-24"</f>
        <v>2022-05-24</v>
      </c>
      <c r="B119" s="1" t="str">
        <f>"2430"</f>
        <v>2430</v>
      </c>
      <c r="C119" t="s">
        <v>13</v>
      </c>
      <c r="E119" s="1" t="str">
        <f>"02"</f>
        <v>02</v>
      </c>
      <c r="F119" s="1">
        <v>8</v>
      </c>
      <c r="G119" s="1" t="s">
        <v>14</v>
      </c>
      <c r="H119" s="1" t="s">
        <v>15</v>
      </c>
      <c r="I119" s="1" t="s">
        <v>17</v>
      </c>
      <c r="J119" s="4"/>
      <c r="K119" s="2" t="s">
        <v>16</v>
      </c>
      <c r="L119" s="1">
        <v>2011</v>
      </c>
      <c r="M119" s="1" t="s">
        <v>18</v>
      </c>
    </row>
    <row r="120" spans="1:13" ht="87">
      <c r="A120" s="1" t="str">
        <f>"2022-05-24"</f>
        <v>2022-05-24</v>
      </c>
      <c r="B120" s="1" t="str">
        <f>"2530"</f>
        <v>2530</v>
      </c>
      <c r="C120" t="s">
        <v>13</v>
      </c>
      <c r="E120" s="1" t="str">
        <f>"02"</f>
        <v>02</v>
      </c>
      <c r="F120" s="1">
        <v>8</v>
      </c>
      <c r="G120" s="1" t="s">
        <v>14</v>
      </c>
      <c r="H120" s="1" t="s">
        <v>15</v>
      </c>
      <c r="I120" s="1" t="s">
        <v>17</v>
      </c>
      <c r="J120" s="4"/>
      <c r="K120" s="2" t="s">
        <v>16</v>
      </c>
      <c r="L120" s="1">
        <v>2011</v>
      </c>
      <c r="M120" s="1" t="s">
        <v>18</v>
      </c>
    </row>
    <row r="121" spans="1:13" ht="87">
      <c r="A121" s="1" t="str">
        <f>"2022-05-24"</f>
        <v>2022-05-24</v>
      </c>
      <c r="B121" s="1" t="str">
        <f>"2610"</f>
        <v>2610</v>
      </c>
      <c r="C121" t="s">
        <v>13</v>
      </c>
      <c r="E121" s="1" t="str">
        <f>"02"</f>
        <v>02</v>
      </c>
      <c r="F121" s="1">
        <v>8</v>
      </c>
      <c r="G121" s="1" t="s">
        <v>14</v>
      </c>
      <c r="H121" s="1" t="s">
        <v>15</v>
      </c>
      <c r="I121" s="1" t="s">
        <v>17</v>
      </c>
      <c r="J121" s="4"/>
      <c r="K121" s="2" t="s">
        <v>16</v>
      </c>
      <c r="L121" s="1">
        <v>2011</v>
      </c>
      <c r="M121" s="1" t="s">
        <v>18</v>
      </c>
    </row>
    <row r="122" spans="1:13" ht="87">
      <c r="A122" s="1" t="str">
        <f>"2022-05-24"</f>
        <v>2022-05-24</v>
      </c>
      <c r="B122" s="1" t="str">
        <f>"2705"</f>
        <v>2705</v>
      </c>
      <c r="C122" t="s">
        <v>13</v>
      </c>
      <c r="E122" s="1" t="str">
        <f>"02"</f>
        <v>02</v>
      </c>
      <c r="F122" s="1">
        <v>8</v>
      </c>
      <c r="G122" s="1" t="s">
        <v>14</v>
      </c>
      <c r="H122" s="1" t="s">
        <v>15</v>
      </c>
      <c r="I122" s="1" t="s">
        <v>17</v>
      </c>
      <c r="J122" s="4"/>
      <c r="K122" s="2" t="s">
        <v>16</v>
      </c>
      <c r="L122" s="1">
        <v>2011</v>
      </c>
      <c r="M122" s="1" t="s">
        <v>18</v>
      </c>
    </row>
    <row r="123" spans="1:13" ht="87">
      <c r="A123" s="1" t="str">
        <f>"2022-05-24"</f>
        <v>2022-05-24</v>
      </c>
      <c r="B123" s="1" t="str">
        <f>"2800"</f>
        <v>2800</v>
      </c>
      <c r="C123" t="s">
        <v>13</v>
      </c>
      <c r="E123" s="1" t="str">
        <f>"02"</f>
        <v>02</v>
      </c>
      <c r="F123" s="1">
        <v>8</v>
      </c>
      <c r="G123" s="1" t="s">
        <v>14</v>
      </c>
      <c r="H123" s="1" t="s">
        <v>15</v>
      </c>
      <c r="I123" s="1" t="s">
        <v>17</v>
      </c>
      <c r="J123" s="4"/>
      <c r="K123" s="2" t="s">
        <v>16</v>
      </c>
      <c r="L123" s="1">
        <v>2011</v>
      </c>
      <c r="M123" s="1" t="s">
        <v>18</v>
      </c>
    </row>
    <row r="124" spans="1:13" ht="87">
      <c r="A124" s="1" t="str">
        <f>"2022-05-25"</f>
        <v>2022-05-25</v>
      </c>
      <c r="B124" s="1" t="str">
        <f>"0500"</f>
        <v>0500</v>
      </c>
      <c r="C124" t="s">
        <v>13</v>
      </c>
      <c r="E124" s="1" t="str">
        <f>"02"</f>
        <v>02</v>
      </c>
      <c r="F124" s="1">
        <v>8</v>
      </c>
      <c r="G124" s="1" t="s">
        <v>14</v>
      </c>
      <c r="H124" s="1" t="s">
        <v>15</v>
      </c>
      <c r="I124" s="1" t="s">
        <v>17</v>
      </c>
      <c r="J124" s="4"/>
      <c r="K124" s="2" t="s">
        <v>16</v>
      </c>
      <c r="L124" s="1">
        <v>2011</v>
      </c>
      <c r="M124" s="1" t="s">
        <v>18</v>
      </c>
    </row>
    <row r="125" spans="1:13" ht="28.5">
      <c r="A125" s="1" t="str">
        <f>"2022-05-25"</f>
        <v>2022-05-25</v>
      </c>
      <c r="B125" s="1" t="str">
        <f>"0600"</f>
        <v>0600</v>
      </c>
      <c r="C125" t="s">
        <v>19</v>
      </c>
      <c r="D125" s="2" t="s">
        <v>154</v>
      </c>
      <c r="E125" s="1" t="str">
        <f>"02"</f>
        <v>02</v>
      </c>
      <c r="F125" s="1">
        <v>5</v>
      </c>
      <c r="G125" s="1" t="s">
        <v>20</v>
      </c>
      <c r="I125" s="1" t="s">
        <v>17</v>
      </c>
      <c r="J125" s="4"/>
      <c r="K125" s="2" t="s">
        <v>21</v>
      </c>
      <c r="L125" s="1">
        <v>2019</v>
      </c>
      <c r="M125" s="1" t="s">
        <v>18</v>
      </c>
    </row>
    <row r="126" spans="1:13" ht="28.5">
      <c r="A126" s="1" t="str">
        <f>"2022-05-25"</f>
        <v>2022-05-25</v>
      </c>
      <c r="B126" s="1" t="str">
        <f>"0625"</f>
        <v>0625</v>
      </c>
      <c r="C126" t="s">
        <v>19</v>
      </c>
      <c r="D126" s="2" t="s">
        <v>220</v>
      </c>
      <c r="E126" s="1" t="str">
        <f>"02"</f>
        <v>02</v>
      </c>
      <c r="F126" s="1">
        <v>7</v>
      </c>
      <c r="G126" s="1" t="s">
        <v>20</v>
      </c>
      <c r="I126" s="1" t="s">
        <v>17</v>
      </c>
      <c r="J126" s="4"/>
      <c r="K126" s="2" t="s">
        <v>21</v>
      </c>
      <c r="L126" s="1">
        <v>2019</v>
      </c>
      <c r="M126" s="1" t="s">
        <v>18</v>
      </c>
    </row>
    <row r="127" spans="1:13" ht="57.75">
      <c r="A127" s="1" t="str">
        <f>"2022-05-25"</f>
        <v>2022-05-25</v>
      </c>
      <c r="B127" s="1" t="str">
        <f>"0650"</f>
        <v>0650</v>
      </c>
      <c r="C127" t="s">
        <v>25</v>
      </c>
      <c r="D127" s="2" t="s">
        <v>222</v>
      </c>
      <c r="E127" s="1" t="str">
        <f>"02"</f>
        <v>02</v>
      </c>
      <c r="F127" s="1">
        <v>3</v>
      </c>
      <c r="G127" s="1" t="s">
        <v>20</v>
      </c>
      <c r="I127" s="1" t="s">
        <v>17</v>
      </c>
      <c r="J127" s="4"/>
      <c r="K127" s="2" t="s">
        <v>221</v>
      </c>
      <c r="L127" s="1">
        <v>2018</v>
      </c>
      <c r="M127" s="1" t="s">
        <v>28</v>
      </c>
    </row>
    <row r="128" spans="1:13" ht="57.75">
      <c r="A128" s="1" t="str">
        <f>"2022-05-25"</f>
        <v>2022-05-25</v>
      </c>
      <c r="B128" s="1" t="str">
        <f>"0715"</f>
        <v>0715</v>
      </c>
      <c r="C128" t="s">
        <v>29</v>
      </c>
      <c r="E128" s="1" t="str">
        <f>"03"</f>
        <v>03</v>
      </c>
      <c r="F128" s="1">
        <v>6</v>
      </c>
      <c r="G128" s="1" t="s">
        <v>20</v>
      </c>
      <c r="I128" s="1" t="s">
        <v>17</v>
      </c>
      <c r="J128" s="4"/>
      <c r="K128" s="2" t="s">
        <v>30</v>
      </c>
      <c r="L128" s="1">
        <v>2015</v>
      </c>
      <c r="M128" s="1" t="s">
        <v>32</v>
      </c>
    </row>
    <row r="129" spans="1:13" ht="72">
      <c r="A129" s="1" t="str">
        <f>"2022-05-25"</f>
        <v>2022-05-25</v>
      </c>
      <c r="B129" s="1" t="str">
        <f>"0730"</f>
        <v>0730</v>
      </c>
      <c r="C129" t="s">
        <v>33</v>
      </c>
      <c r="D129" s="2" t="s">
        <v>224</v>
      </c>
      <c r="E129" s="1" t="str">
        <f>"01"</f>
        <v>01</v>
      </c>
      <c r="F129" s="1">
        <v>16</v>
      </c>
      <c r="G129" s="1" t="s">
        <v>20</v>
      </c>
      <c r="I129" s="1" t="s">
        <v>17</v>
      </c>
      <c r="J129" s="4"/>
      <c r="K129" s="2" t="s">
        <v>223</v>
      </c>
      <c r="L129" s="1">
        <v>2019</v>
      </c>
      <c r="M129" s="1" t="s">
        <v>32</v>
      </c>
    </row>
    <row r="130" spans="1:13" ht="87">
      <c r="A130" s="1" t="str">
        <f>"2022-05-25"</f>
        <v>2022-05-25</v>
      </c>
      <c r="B130" s="1" t="str">
        <f>"0755"</f>
        <v>0755</v>
      </c>
      <c r="C130" t="s">
        <v>36</v>
      </c>
      <c r="D130" s="2" t="s">
        <v>225</v>
      </c>
      <c r="E130" s="1" t="str">
        <f>"01"</f>
        <v>01</v>
      </c>
      <c r="F130" s="1">
        <v>15</v>
      </c>
      <c r="G130" s="1" t="s">
        <v>20</v>
      </c>
      <c r="I130" s="1" t="s">
        <v>17</v>
      </c>
      <c r="J130" s="4"/>
      <c r="K130" s="2" t="s">
        <v>37</v>
      </c>
      <c r="L130" s="1">
        <v>2018</v>
      </c>
      <c r="M130" s="1" t="s">
        <v>28</v>
      </c>
    </row>
    <row r="131" spans="1:13" ht="72">
      <c r="A131" s="1" t="str">
        <f>"2022-05-25"</f>
        <v>2022-05-25</v>
      </c>
      <c r="B131" s="1" t="str">
        <f>"0805"</f>
        <v>0805</v>
      </c>
      <c r="C131" t="s">
        <v>91</v>
      </c>
      <c r="D131" s="2" t="s">
        <v>227</v>
      </c>
      <c r="E131" s="1" t="str">
        <f>"01"</f>
        <v>01</v>
      </c>
      <c r="F131" s="1">
        <v>8</v>
      </c>
      <c r="G131" s="1" t="s">
        <v>20</v>
      </c>
      <c r="I131" s="1" t="s">
        <v>17</v>
      </c>
      <c r="J131" s="4"/>
      <c r="K131" s="2" t="s">
        <v>226</v>
      </c>
      <c r="L131" s="1">
        <v>2020</v>
      </c>
      <c r="M131" s="1" t="s">
        <v>28</v>
      </c>
    </row>
    <row r="132" spans="1:13" ht="72">
      <c r="A132" s="1" t="str">
        <f>"2022-05-25"</f>
        <v>2022-05-25</v>
      </c>
      <c r="B132" s="1" t="str">
        <f>"0815"</f>
        <v>0815</v>
      </c>
      <c r="C132" t="s">
        <v>94</v>
      </c>
      <c r="D132" s="2" t="s">
        <v>229</v>
      </c>
      <c r="E132" s="1" t="str">
        <f>"01"</f>
        <v>01</v>
      </c>
      <c r="F132" s="1">
        <v>10</v>
      </c>
      <c r="G132" s="1" t="s">
        <v>20</v>
      </c>
      <c r="I132" s="1" t="s">
        <v>17</v>
      </c>
      <c r="J132" s="4"/>
      <c r="K132" s="2" t="s">
        <v>228</v>
      </c>
      <c r="L132" s="1">
        <v>2021</v>
      </c>
      <c r="M132" s="1" t="s">
        <v>44</v>
      </c>
    </row>
    <row r="133" spans="1:13" ht="72">
      <c r="A133" s="1" t="str">
        <f>"2022-05-25"</f>
        <v>2022-05-25</v>
      </c>
      <c r="B133" s="1" t="str">
        <f>"0820"</f>
        <v>0820</v>
      </c>
      <c r="C133" t="s">
        <v>45</v>
      </c>
      <c r="D133" s="2" t="s">
        <v>231</v>
      </c>
      <c r="E133" s="1" t="str">
        <f>"01"</f>
        <v>01</v>
      </c>
      <c r="F133" s="1">
        <v>5</v>
      </c>
      <c r="G133" s="1" t="s">
        <v>20</v>
      </c>
      <c r="I133" s="1" t="s">
        <v>17</v>
      </c>
      <c r="J133" s="4"/>
      <c r="K133" s="2" t="s">
        <v>230</v>
      </c>
      <c r="L133" s="1">
        <v>2009</v>
      </c>
      <c r="M133" s="1" t="s">
        <v>32</v>
      </c>
    </row>
    <row r="134" spans="1:13" ht="72">
      <c r="A134" s="1" t="str">
        <f>"2022-05-25"</f>
        <v>2022-05-25</v>
      </c>
      <c r="B134" s="1" t="str">
        <f>"0845"</f>
        <v>0845</v>
      </c>
      <c r="C134" t="s">
        <v>48</v>
      </c>
      <c r="E134" s="1" t="str">
        <f>"01"</f>
        <v>01</v>
      </c>
      <c r="F134" s="1">
        <v>14</v>
      </c>
      <c r="G134" s="1" t="s">
        <v>14</v>
      </c>
      <c r="H134" s="1" t="s">
        <v>49</v>
      </c>
      <c r="I134" s="1" t="s">
        <v>17</v>
      </c>
      <c r="J134" s="4"/>
      <c r="K134" s="2" t="s">
        <v>50</v>
      </c>
      <c r="L134" s="1">
        <v>2012</v>
      </c>
      <c r="M134" s="1" t="s">
        <v>18</v>
      </c>
    </row>
    <row r="135" spans="1:13" ht="87">
      <c r="A135" s="1" t="str">
        <f>"2022-05-25"</f>
        <v>2022-05-25</v>
      </c>
      <c r="B135" s="1" t="str">
        <f>"0910"</f>
        <v>0910</v>
      </c>
      <c r="C135" t="s">
        <v>51</v>
      </c>
      <c r="D135" s="2" t="s">
        <v>233</v>
      </c>
      <c r="E135" s="1" t="str">
        <f>"02"</f>
        <v>02</v>
      </c>
      <c r="F135" s="1">
        <v>7</v>
      </c>
      <c r="G135" s="1" t="s">
        <v>20</v>
      </c>
      <c r="I135" s="1" t="s">
        <v>17</v>
      </c>
      <c r="J135" s="4"/>
      <c r="K135" s="2" t="s">
        <v>232</v>
      </c>
      <c r="L135" s="1">
        <v>2014</v>
      </c>
      <c r="M135" s="1" t="s">
        <v>18</v>
      </c>
    </row>
    <row r="136" spans="1:13" ht="57.75">
      <c r="A136" s="1" t="str">
        <f>"2022-05-25"</f>
        <v>2022-05-25</v>
      </c>
      <c r="B136" s="1" t="str">
        <f>"0935"</f>
        <v>0935</v>
      </c>
      <c r="C136" t="s">
        <v>54</v>
      </c>
      <c r="D136" s="2" t="s">
        <v>437</v>
      </c>
      <c r="E136" s="1" t="str">
        <f>"04"</f>
        <v>04</v>
      </c>
      <c r="F136" s="1">
        <v>10</v>
      </c>
      <c r="G136" s="1" t="s">
        <v>20</v>
      </c>
      <c r="I136" s="1" t="s">
        <v>17</v>
      </c>
      <c r="J136" s="4"/>
      <c r="K136" s="2" t="s">
        <v>234</v>
      </c>
      <c r="L136" s="1">
        <v>2020</v>
      </c>
      <c r="M136" s="1" t="s">
        <v>28</v>
      </c>
    </row>
    <row r="137" spans="1:14" ht="72">
      <c r="A137" s="1" t="str">
        <f>"2022-05-25"</f>
        <v>2022-05-25</v>
      </c>
      <c r="B137" s="1" t="str">
        <f>"1000"</f>
        <v>1000</v>
      </c>
      <c r="C137" t="s">
        <v>198</v>
      </c>
      <c r="D137" s="2" t="s">
        <v>200</v>
      </c>
      <c r="E137" s="1" t="str">
        <f>"01"</f>
        <v>01</v>
      </c>
      <c r="F137" s="1">
        <v>1</v>
      </c>
      <c r="G137" s="1" t="s">
        <v>20</v>
      </c>
      <c r="I137" s="1" t="s">
        <v>17</v>
      </c>
      <c r="J137" s="4"/>
      <c r="K137" s="2" t="s">
        <v>199</v>
      </c>
      <c r="L137" s="1">
        <v>2015</v>
      </c>
      <c r="M137" s="1" t="s">
        <v>32</v>
      </c>
      <c r="N137" s="1" t="s">
        <v>23</v>
      </c>
    </row>
    <row r="138" spans="1:13" ht="14.25">
      <c r="A138" s="1" t="str">
        <f>"2022-05-25"</f>
        <v>2022-05-25</v>
      </c>
      <c r="B138" s="1" t="str">
        <f>"1050"</f>
        <v>1050</v>
      </c>
      <c r="C138" t="s">
        <v>170</v>
      </c>
      <c r="D138" s="2" t="s">
        <v>236</v>
      </c>
      <c r="E138" s="1" t="str">
        <f>"01"</f>
        <v>01</v>
      </c>
      <c r="F138" s="1">
        <v>3</v>
      </c>
      <c r="G138" s="1" t="s">
        <v>20</v>
      </c>
      <c r="I138" s="1" t="s">
        <v>17</v>
      </c>
      <c r="J138" s="4"/>
      <c r="K138" s="2" t="s">
        <v>235</v>
      </c>
      <c r="L138" s="1">
        <v>2010</v>
      </c>
      <c r="M138" s="1" t="s">
        <v>18</v>
      </c>
    </row>
    <row r="139" spans="1:13" ht="57.75">
      <c r="A139" s="1" t="str">
        <f>"2022-05-25"</f>
        <v>2022-05-25</v>
      </c>
      <c r="B139" s="1" t="str">
        <f>"1100"</f>
        <v>1100</v>
      </c>
      <c r="C139" t="s">
        <v>201</v>
      </c>
      <c r="E139" s="1" t="str">
        <f>"2022"</f>
        <v>2022</v>
      </c>
      <c r="F139" s="1">
        <v>15</v>
      </c>
      <c r="G139" s="1" t="s">
        <v>58</v>
      </c>
      <c r="I139" s="1" t="s">
        <v>17</v>
      </c>
      <c r="J139" s="4"/>
      <c r="K139" s="2" t="s">
        <v>202</v>
      </c>
      <c r="L139" s="1">
        <v>2022</v>
      </c>
      <c r="M139" s="1" t="s">
        <v>18</v>
      </c>
    </row>
    <row r="140" spans="1:13" ht="57.75">
      <c r="A140" s="1" t="str">
        <f>"2022-05-25"</f>
        <v>2022-05-25</v>
      </c>
      <c r="B140" s="1" t="str">
        <f>"1130"</f>
        <v>1130</v>
      </c>
      <c r="C140" t="s">
        <v>237</v>
      </c>
      <c r="D140" s="2" t="s">
        <v>239</v>
      </c>
      <c r="E140" s="1" t="str">
        <f>"04"</f>
        <v>04</v>
      </c>
      <c r="F140" s="1">
        <v>7</v>
      </c>
      <c r="G140" s="1" t="s">
        <v>14</v>
      </c>
      <c r="H140" s="1" t="s">
        <v>98</v>
      </c>
      <c r="I140" s="1" t="s">
        <v>17</v>
      </c>
      <c r="J140" s="4"/>
      <c r="K140" s="2" t="s">
        <v>238</v>
      </c>
      <c r="L140" s="1">
        <v>0</v>
      </c>
      <c r="M140" s="1" t="s">
        <v>18</v>
      </c>
    </row>
    <row r="141" spans="1:13" ht="72">
      <c r="A141" s="1" t="str">
        <f>"2022-05-25"</f>
        <v>2022-05-25</v>
      </c>
      <c r="B141" s="1" t="str">
        <f>"1200"</f>
        <v>1200</v>
      </c>
      <c r="C141" t="s">
        <v>206</v>
      </c>
      <c r="E141" s="1" t="str">
        <f>"2022"</f>
        <v>2022</v>
      </c>
      <c r="F141" s="1">
        <v>11</v>
      </c>
      <c r="G141" s="1" t="s">
        <v>58</v>
      </c>
      <c r="I141" s="1" t="s">
        <v>17</v>
      </c>
      <c r="J141" s="4"/>
      <c r="K141" s="2" t="s">
        <v>207</v>
      </c>
      <c r="L141" s="1">
        <v>2022</v>
      </c>
      <c r="M141" s="1" t="s">
        <v>18</v>
      </c>
    </row>
    <row r="142" spans="1:13" ht="57.75">
      <c r="A142" s="1" t="str">
        <f>"2022-05-25"</f>
        <v>2022-05-25</v>
      </c>
      <c r="B142" s="1" t="str">
        <f>"1230"</f>
        <v>1230</v>
      </c>
      <c r="C142" t="s">
        <v>208</v>
      </c>
      <c r="E142" s="1" t="str">
        <f>"2022"</f>
        <v>2022</v>
      </c>
      <c r="F142" s="1">
        <v>1</v>
      </c>
      <c r="I142" s="1" t="s">
        <v>17</v>
      </c>
      <c r="J142" s="4"/>
      <c r="K142" s="2" t="s">
        <v>209</v>
      </c>
      <c r="L142" s="1">
        <v>2022</v>
      </c>
      <c r="M142" s="1" t="s">
        <v>18</v>
      </c>
    </row>
    <row r="143" spans="1:13" ht="72">
      <c r="A143" s="1" t="str">
        <f>"2022-05-25"</f>
        <v>2022-05-25</v>
      </c>
      <c r="B143" s="1" t="str">
        <f>"1300"</f>
        <v>1300</v>
      </c>
      <c r="C143" t="s">
        <v>240</v>
      </c>
      <c r="E143" s="1" t="str">
        <f>"01"</f>
        <v>01</v>
      </c>
      <c r="F143" s="1">
        <v>0</v>
      </c>
      <c r="G143" s="1" t="s">
        <v>14</v>
      </c>
      <c r="I143" s="1" t="s">
        <v>17</v>
      </c>
      <c r="J143" s="4"/>
      <c r="K143" s="2" t="s">
        <v>241</v>
      </c>
      <c r="L143" s="1">
        <v>2015</v>
      </c>
      <c r="M143" s="1" t="s">
        <v>18</v>
      </c>
    </row>
    <row r="144" spans="1:13" ht="72">
      <c r="A144" s="1" t="str">
        <f>"2022-05-25"</f>
        <v>2022-05-25</v>
      </c>
      <c r="B144" s="1" t="str">
        <f>"1330"</f>
        <v>1330</v>
      </c>
      <c r="C144" t="s">
        <v>242</v>
      </c>
      <c r="E144" s="1" t="str">
        <f>"02"</f>
        <v>02</v>
      </c>
      <c r="F144" s="1">
        <v>8</v>
      </c>
      <c r="G144" s="1" t="s">
        <v>14</v>
      </c>
      <c r="I144" s="1" t="s">
        <v>17</v>
      </c>
      <c r="J144" s="4"/>
      <c r="K144" s="2" t="s">
        <v>243</v>
      </c>
      <c r="L144" s="1">
        <v>2014</v>
      </c>
      <c r="M144" s="1" t="s">
        <v>109</v>
      </c>
    </row>
    <row r="145" spans="1:13" ht="72">
      <c r="A145" s="1" t="str">
        <f>"2022-05-25"</f>
        <v>2022-05-25</v>
      </c>
      <c r="B145" s="1" t="str">
        <f>"1400"</f>
        <v>1400</v>
      </c>
      <c r="C145" t="s">
        <v>107</v>
      </c>
      <c r="E145" s="1" t="str">
        <f>"03"</f>
        <v>03</v>
      </c>
      <c r="F145" s="1">
        <v>203</v>
      </c>
      <c r="G145" s="1" t="s">
        <v>14</v>
      </c>
      <c r="H145" s="1" t="s">
        <v>15</v>
      </c>
      <c r="I145" s="1" t="s">
        <v>17</v>
      </c>
      <c r="J145" s="4"/>
      <c r="K145" s="2" t="s">
        <v>244</v>
      </c>
      <c r="L145" s="1">
        <v>2020</v>
      </c>
      <c r="M145" s="1" t="s">
        <v>109</v>
      </c>
    </row>
    <row r="146" spans="1:13" ht="72">
      <c r="A146" s="1" t="str">
        <f>"2022-05-25"</f>
        <v>2022-05-25</v>
      </c>
      <c r="B146" s="1" t="str">
        <f>"1430"</f>
        <v>1430</v>
      </c>
      <c r="C146" t="s">
        <v>110</v>
      </c>
      <c r="D146" s="2" t="s">
        <v>246</v>
      </c>
      <c r="E146" s="1" t="str">
        <f>"01"</f>
        <v>01</v>
      </c>
      <c r="F146" s="1">
        <v>13</v>
      </c>
      <c r="G146" s="1" t="s">
        <v>20</v>
      </c>
      <c r="I146" s="1" t="s">
        <v>17</v>
      </c>
      <c r="J146" s="4"/>
      <c r="K146" s="2" t="s">
        <v>245</v>
      </c>
      <c r="L146" s="1">
        <v>2018</v>
      </c>
      <c r="M146" s="1" t="s">
        <v>32</v>
      </c>
    </row>
    <row r="147" spans="1:13" ht="57.75">
      <c r="A147" s="1" t="str">
        <f>"2022-05-25"</f>
        <v>2022-05-25</v>
      </c>
      <c r="B147" s="1" t="str">
        <f>"1500"</f>
        <v>1500</v>
      </c>
      <c r="C147" t="s">
        <v>51</v>
      </c>
      <c r="D147" s="2" t="s">
        <v>53</v>
      </c>
      <c r="E147" s="1" t="str">
        <f>"02"</f>
        <v>02</v>
      </c>
      <c r="F147" s="1">
        <v>4</v>
      </c>
      <c r="G147" s="1" t="s">
        <v>20</v>
      </c>
      <c r="I147" s="1" t="s">
        <v>17</v>
      </c>
      <c r="J147" s="4"/>
      <c r="K147" s="2" t="s">
        <v>52</v>
      </c>
      <c r="L147" s="1">
        <v>2014</v>
      </c>
      <c r="M147" s="1" t="s">
        <v>18</v>
      </c>
    </row>
    <row r="148" spans="1:13" ht="72">
      <c r="A148" s="1" t="str">
        <f>"2022-05-25"</f>
        <v>2022-05-25</v>
      </c>
      <c r="B148" s="1" t="str">
        <f>"1525"</f>
        <v>1525</v>
      </c>
      <c r="C148" t="s">
        <v>54</v>
      </c>
      <c r="D148" s="2" t="s">
        <v>248</v>
      </c>
      <c r="E148" s="1" t="str">
        <f>"03"</f>
        <v>03</v>
      </c>
      <c r="F148" s="1">
        <v>11</v>
      </c>
      <c r="G148" s="1" t="s">
        <v>20</v>
      </c>
      <c r="I148" s="1" t="s">
        <v>17</v>
      </c>
      <c r="J148" s="4"/>
      <c r="K148" s="2" t="s">
        <v>247</v>
      </c>
      <c r="L148" s="1">
        <v>2019</v>
      </c>
      <c r="M148" s="1" t="s">
        <v>28</v>
      </c>
    </row>
    <row r="149" spans="1:13" ht="87">
      <c r="A149" s="1" t="str">
        <f>"2022-05-25"</f>
        <v>2022-05-25</v>
      </c>
      <c r="B149" s="1" t="str">
        <f>"1550"</f>
        <v>1550</v>
      </c>
      <c r="C149" t="s">
        <v>39</v>
      </c>
      <c r="D149" s="2" t="s">
        <v>250</v>
      </c>
      <c r="E149" s="1" t="str">
        <f>"01"</f>
        <v>01</v>
      </c>
      <c r="F149" s="1">
        <v>25</v>
      </c>
      <c r="G149" s="1" t="s">
        <v>20</v>
      </c>
      <c r="I149" s="1" t="s">
        <v>17</v>
      </c>
      <c r="J149" s="4"/>
      <c r="K149" s="2" t="s">
        <v>249</v>
      </c>
      <c r="L149" s="1">
        <v>2020</v>
      </c>
      <c r="M149" s="1" t="s">
        <v>28</v>
      </c>
    </row>
    <row r="150" spans="1:13" ht="72">
      <c r="A150" s="1" t="str">
        <f>"2022-05-25"</f>
        <v>2022-05-25</v>
      </c>
      <c r="B150" s="1" t="str">
        <f>"1600"</f>
        <v>1600</v>
      </c>
      <c r="C150" t="s">
        <v>119</v>
      </c>
      <c r="D150" s="2" t="s">
        <v>251</v>
      </c>
      <c r="E150" s="1" t="str">
        <f>"03"</f>
        <v>03</v>
      </c>
      <c r="F150" s="1">
        <v>7</v>
      </c>
      <c r="G150" s="1" t="s">
        <v>20</v>
      </c>
      <c r="I150" s="1" t="s">
        <v>17</v>
      </c>
      <c r="J150" s="4"/>
      <c r="K150" s="2" t="s">
        <v>120</v>
      </c>
      <c r="L150" s="1">
        <v>2019</v>
      </c>
      <c r="M150" s="1" t="s">
        <v>18</v>
      </c>
    </row>
    <row r="151" spans="1:14" ht="43.5">
      <c r="A151" s="1" t="str">
        <f>"2022-05-25"</f>
        <v>2022-05-25</v>
      </c>
      <c r="B151" s="1" t="str">
        <f>"1610"</f>
        <v>1610</v>
      </c>
      <c r="C151" t="s">
        <v>122</v>
      </c>
      <c r="D151" s="2" t="s">
        <v>253</v>
      </c>
      <c r="E151" s="1" t="str">
        <f>"01"</f>
        <v>01</v>
      </c>
      <c r="F151" s="1">
        <v>4</v>
      </c>
      <c r="G151" s="1" t="s">
        <v>14</v>
      </c>
      <c r="H151" s="1" t="s">
        <v>49</v>
      </c>
      <c r="I151" s="1" t="s">
        <v>17</v>
      </c>
      <c r="J151" s="4"/>
      <c r="K151" s="2" t="s">
        <v>252</v>
      </c>
      <c r="L151" s="1">
        <v>2017</v>
      </c>
      <c r="M151" s="1" t="s">
        <v>18</v>
      </c>
      <c r="N151" s="1" t="s">
        <v>23</v>
      </c>
    </row>
    <row r="152" spans="1:13" ht="87">
      <c r="A152" s="1" t="str">
        <f>"2022-05-25"</f>
        <v>2022-05-25</v>
      </c>
      <c r="B152" s="1" t="str">
        <f>"1635"</f>
        <v>1635</v>
      </c>
      <c r="C152" t="s">
        <v>33</v>
      </c>
      <c r="D152" s="2" t="s">
        <v>255</v>
      </c>
      <c r="E152" s="1" t="str">
        <f>"01"</f>
        <v>01</v>
      </c>
      <c r="F152" s="1">
        <v>11</v>
      </c>
      <c r="G152" s="1" t="s">
        <v>20</v>
      </c>
      <c r="I152" s="1" t="s">
        <v>17</v>
      </c>
      <c r="J152" s="4"/>
      <c r="K152" s="2" t="s">
        <v>254</v>
      </c>
      <c r="L152" s="1">
        <v>2019</v>
      </c>
      <c r="M152" s="1" t="s">
        <v>32</v>
      </c>
    </row>
    <row r="153" spans="1:13" ht="72">
      <c r="A153" s="1" t="str">
        <f>"2022-05-25"</f>
        <v>2022-05-25</v>
      </c>
      <c r="B153" s="1" t="str">
        <f>"1700"</f>
        <v>1700</v>
      </c>
      <c r="C153" t="s">
        <v>256</v>
      </c>
      <c r="D153" s="2" t="s">
        <v>259</v>
      </c>
      <c r="E153" s="1" t="str">
        <f>"2019"</f>
        <v>2019</v>
      </c>
      <c r="F153" s="1">
        <v>13</v>
      </c>
      <c r="G153" s="1" t="s">
        <v>14</v>
      </c>
      <c r="H153" s="1" t="s">
        <v>257</v>
      </c>
      <c r="I153" s="1" t="s">
        <v>17</v>
      </c>
      <c r="J153" s="4"/>
      <c r="K153" s="2" t="s">
        <v>258</v>
      </c>
      <c r="L153" s="1">
        <v>2019</v>
      </c>
      <c r="M153" s="1" t="s">
        <v>18</v>
      </c>
    </row>
    <row r="154" spans="1:13" ht="72">
      <c r="A154" s="1" t="str">
        <f>"2022-05-25"</f>
        <v>2022-05-25</v>
      </c>
      <c r="B154" s="1" t="str">
        <f>"1715"</f>
        <v>1715</v>
      </c>
      <c r="C154" t="s">
        <v>127</v>
      </c>
      <c r="D154" s="2" t="s">
        <v>261</v>
      </c>
      <c r="E154" s="1" t="str">
        <f>"2019"</f>
        <v>2019</v>
      </c>
      <c r="F154" s="1">
        <v>14</v>
      </c>
      <c r="G154" s="1" t="s">
        <v>14</v>
      </c>
      <c r="H154" s="1" t="s">
        <v>190</v>
      </c>
      <c r="I154" s="1" t="s">
        <v>17</v>
      </c>
      <c r="J154" s="4"/>
      <c r="K154" s="3" t="s">
        <v>260</v>
      </c>
      <c r="L154" s="1">
        <v>2019</v>
      </c>
      <c r="M154" s="1" t="s">
        <v>18</v>
      </c>
    </row>
    <row r="155" spans="1:13" ht="43.5">
      <c r="A155" s="1" t="str">
        <f>"2022-05-25"</f>
        <v>2022-05-25</v>
      </c>
      <c r="B155" s="1" t="str">
        <f>"1730"</f>
        <v>1730</v>
      </c>
      <c r="C155" t="s">
        <v>429</v>
      </c>
      <c r="E155" s="1" t="str">
        <f>"2021"</f>
        <v>2021</v>
      </c>
      <c r="F155" s="1">
        <v>52</v>
      </c>
      <c r="G155" s="1" t="s">
        <v>58</v>
      </c>
      <c r="J155" s="4"/>
      <c r="K155" s="2" t="s">
        <v>262</v>
      </c>
      <c r="L155" s="1">
        <v>2021</v>
      </c>
      <c r="M155" s="1" t="s">
        <v>109</v>
      </c>
    </row>
    <row r="156" spans="1:13" ht="57.75">
      <c r="A156" s="1" t="str">
        <f>"2022-05-25"</f>
        <v>2022-05-25</v>
      </c>
      <c r="B156" s="1" t="str">
        <f>"1800"</f>
        <v>1800</v>
      </c>
      <c r="C156" t="s">
        <v>134</v>
      </c>
      <c r="D156" s="2" t="s">
        <v>264</v>
      </c>
      <c r="E156" s="1" t="str">
        <f>"2020"</f>
        <v>2020</v>
      </c>
      <c r="F156" s="1">
        <v>11</v>
      </c>
      <c r="G156" s="1" t="s">
        <v>20</v>
      </c>
      <c r="I156" s="1" t="s">
        <v>17</v>
      </c>
      <c r="J156" s="4"/>
      <c r="K156" s="2" t="s">
        <v>263</v>
      </c>
      <c r="L156" s="1">
        <v>2020</v>
      </c>
      <c r="M156" s="1" t="s">
        <v>18</v>
      </c>
    </row>
    <row r="157" spans="1:13" ht="57.75">
      <c r="A157" s="1" t="str">
        <f>"2022-05-25"</f>
        <v>2022-05-25</v>
      </c>
      <c r="B157" s="1" t="str">
        <f>"1830"</f>
        <v>1830</v>
      </c>
      <c r="C157" t="s">
        <v>73</v>
      </c>
      <c r="E157" s="1" t="str">
        <f>"2022"</f>
        <v>2022</v>
      </c>
      <c r="F157" s="1">
        <v>98</v>
      </c>
      <c r="G157" s="1" t="s">
        <v>58</v>
      </c>
      <c r="J157" s="4"/>
      <c r="K157" s="2" t="s">
        <v>74</v>
      </c>
      <c r="L157" s="1">
        <v>0</v>
      </c>
      <c r="M157" s="1" t="s">
        <v>18</v>
      </c>
    </row>
    <row r="158" spans="1:14" ht="72">
      <c r="A158" s="7" t="str">
        <f>"2022-05-25"</f>
        <v>2022-05-25</v>
      </c>
      <c r="B158" s="7" t="str">
        <f>"1840"</f>
        <v>1840</v>
      </c>
      <c r="C158" s="8" t="s">
        <v>198</v>
      </c>
      <c r="D158" s="6" t="s">
        <v>266</v>
      </c>
      <c r="E158" s="7" t="str">
        <f>"01"</f>
        <v>01</v>
      </c>
      <c r="F158" s="7">
        <v>2</v>
      </c>
      <c r="G158" s="7" t="s">
        <v>20</v>
      </c>
      <c r="H158" s="7"/>
      <c r="I158" s="7" t="s">
        <v>17</v>
      </c>
      <c r="J158" s="5" t="s">
        <v>446</v>
      </c>
      <c r="K158" s="6" t="s">
        <v>265</v>
      </c>
      <c r="L158" s="7">
        <v>2015</v>
      </c>
      <c r="M158" s="7" t="s">
        <v>32</v>
      </c>
      <c r="N158" s="7" t="s">
        <v>23</v>
      </c>
    </row>
    <row r="159" spans="1:14" ht="72">
      <c r="A159" s="7" t="str">
        <f>"2022-05-25"</f>
        <v>2022-05-25</v>
      </c>
      <c r="B159" s="7" t="str">
        <f>"1930"</f>
        <v>1930</v>
      </c>
      <c r="C159" s="8" t="s">
        <v>430</v>
      </c>
      <c r="D159" s="6" t="s">
        <v>267</v>
      </c>
      <c r="E159" s="7" t="str">
        <f>"02"</f>
        <v>02</v>
      </c>
      <c r="F159" s="7">
        <v>1</v>
      </c>
      <c r="G159" s="7" t="s">
        <v>14</v>
      </c>
      <c r="H159" s="7" t="s">
        <v>49</v>
      </c>
      <c r="I159" s="7" t="s">
        <v>17</v>
      </c>
      <c r="J159" s="5" t="s">
        <v>470</v>
      </c>
      <c r="K159" s="6" t="s">
        <v>268</v>
      </c>
      <c r="L159" s="7">
        <v>2021</v>
      </c>
      <c r="M159" s="7" t="s">
        <v>269</v>
      </c>
      <c r="N159" s="7"/>
    </row>
    <row r="160" spans="1:14" ht="72">
      <c r="A160" s="7" t="str">
        <f>"2022-05-25"</f>
        <v>2022-05-25</v>
      </c>
      <c r="B160" s="7" t="str">
        <f>"2030"</f>
        <v>2030</v>
      </c>
      <c r="C160" s="8" t="s">
        <v>270</v>
      </c>
      <c r="D160" s="6"/>
      <c r="E160" s="7" t="str">
        <f>"2022"</f>
        <v>2022</v>
      </c>
      <c r="F160" s="7">
        <v>11</v>
      </c>
      <c r="G160" s="7" t="s">
        <v>58</v>
      </c>
      <c r="H160" s="7"/>
      <c r="I160" s="7"/>
      <c r="J160" s="5" t="s">
        <v>453</v>
      </c>
      <c r="K160" s="6" t="s">
        <v>271</v>
      </c>
      <c r="L160" s="7">
        <v>2022</v>
      </c>
      <c r="M160" s="7" t="s">
        <v>18</v>
      </c>
      <c r="N160" s="7"/>
    </row>
    <row r="161" spans="1:14" ht="87">
      <c r="A161" s="7" t="str">
        <f>"2022-05-25"</f>
        <v>2022-05-25</v>
      </c>
      <c r="B161" s="7" t="str">
        <f>"2125"</f>
        <v>2125</v>
      </c>
      <c r="C161" s="8" t="s">
        <v>81</v>
      </c>
      <c r="D161" s="6"/>
      <c r="E161" s="7" t="str">
        <f>"01"</f>
        <v>01</v>
      </c>
      <c r="F161" s="7">
        <v>0</v>
      </c>
      <c r="G161" s="7" t="s">
        <v>76</v>
      </c>
      <c r="H161" s="7" t="s">
        <v>79</v>
      </c>
      <c r="I161" s="7" t="s">
        <v>17</v>
      </c>
      <c r="J161" s="5" t="s">
        <v>454</v>
      </c>
      <c r="K161" s="6" t="s">
        <v>80</v>
      </c>
      <c r="L161" s="7">
        <v>2020</v>
      </c>
      <c r="M161" s="7" t="s">
        <v>18</v>
      </c>
      <c r="N161" s="7" t="s">
        <v>23</v>
      </c>
    </row>
    <row r="162" spans="1:14" ht="87">
      <c r="A162" s="1" t="str">
        <f>"2022-05-25"</f>
        <v>2022-05-25</v>
      </c>
      <c r="B162" s="1" t="str">
        <f>"2255"</f>
        <v>2255</v>
      </c>
      <c r="C162" t="s">
        <v>272</v>
      </c>
      <c r="E162" s="1" t="str">
        <f>"00"</f>
        <v>00</v>
      </c>
      <c r="F162" s="1">
        <v>0</v>
      </c>
      <c r="G162" s="1" t="s">
        <v>76</v>
      </c>
      <c r="H162" s="1" t="s">
        <v>49</v>
      </c>
      <c r="I162" s="1" t="s">
        <v>17</v>
      </c>
      <c r="J162" s="4"/>
      <c r="K162" s="2" t="s">
        <v>273</v>
      </c>
      <c r="L162" s="1">
        <v>2017</v>
      </c>
      <c r="M162" s="1" t="s">
        <v>28</v>
      </c>
      <c r="N162" s="1" t="s">
        <v>23</v>
      </c>
    </row>
    <row r="163" spans="1:13" ht="43.5">
      <c r="A163" s="1" t="str">
        <f>"2022-05-25"</f>
        <v>2022-05-25</v>
      </c>
      <c r="B163" s="1" t="str">
        <f>"2340"</f>
        <v>2340</v>
      </c>
      <c r="C163" t="s">
        <v>173</v>
      </c>
      <c r="D163" s="2" t="s">
        <v>175</v>
      </c>
      <c r="E163" s="1" t="str">
        <f>"01"</f>
        <v>01</v>
      </c>
      <c r="F163" s="1">
        <v>0</v>
      </c>
      <c r="G163" s="1" t="s">
        <v>14</v>
      </c>
      <c r="I163" s="1" t="s">
        <v>17</v>
      </c>
      <c r="J163" s="4"/>
      <c r="K163" s="2" t="s">
        <v>174</v>
      </c>
      <c r="L163" s="1">
        <v>2015</v>
      </c>
      <c r="M163" s="1" t="s">
        <v>18</v>
      </c>
    </row>
    <row r="164" spans="1:13" ht="87">
      <c r="A164" s="1" t="str">
        <f>"2022-05-25"</f>
        <v>2022-05-25</v>
      </c>
      <c r="B164" s="1" t="str">
        <f>"2415"</f>
        <v>2415</v>
      </c>
      <c r="C164" t="s">
        <v>13</v>
      </c>
      <c r="E164" s="1" t="str">
        <f>"02"</f>
        <v>02</v>
      </c>
      <c r="F164" s="1">
        <v>9</v>
      </c>
      <c r="G164" s="1" t="s">
        <v>14</v>
      </c>
      <c r="H164" s="1" t="s">
        <v>15</v>
      </c>
      <c r="I164" s="1" t="s">
        <v>17</v>
      </c>
      <c r="J164" s="4"/>
      <c r="K164" s="2" t="s">
        <v>16</v>
      </c>
      <c r="L164" s="1">
        <v>2011</v>
      </c>
      <c r="M164" s="1" t="s">
        <v>18</v>
      </c>
    </row>
    <row r="165" spans="1:13" ht="87">
      <c r="A165" s="1" t="str">
        <f>"2022-05-25"</f>
        <v>2022-05-25</v>
      </c>
      <c r="B165" s="1" t="str">
        <f>"2515"</f>
        <v>2515</v>
      </c>
      <c r="C165" t="s">
        <v>13</v>
      </c>
      <c r="E165" s="1" t="str">
        <f>"02"</f>
        <v>02</v>
      </c>
      <c r="F165" s="1">
        <v>9</v>
      </c>
      <c r="G165" s="1" t="s">
        <v>14</v>
      </c>
      <c r="H165" s="1" t="s">
        <v>15</v>
      </c>
      <c r="I165" s="1" t="s">
        <v>17</v>
      </c>
      <c r="J165" s="4"/>
      <c r="K165" s="2" t="s">
        <v>16</v>
      </c>
      <c r="L165" s="1">
        <v>2011</v>
      </c>
      <c r="M165" s="1" t="s">
        <v>18</v>
      </c>
    </row>
    <row r="166" spans="1:13" ht="87">
      <c r="A166" s="1" t="str">
        <f>"2022-05-25"</f>
        <v>2022-05-25</v>
      </c>
      <c r="B166" s="1" t="str">
        <f>"2605"</f>
        <v>2605</v>
      </c>
      <c r="C166" t="s">
        <v>13</v>
      </c>
      <c r="E166" s="1" t="str">
        <f>"02"</f>
        <v>02</v>
      </c>
      <c r="F166" s="1">
        <v>9</v>
      </c>
      <c r="G166" s="1" t="s">
        <v>14</v>
      </c>
      <c r="H166" s="1" t="s">
        <v>15</v>
      </c>
      <c r="I166" s="1" t="s">
        <v>17</v>
      </c>
      <c r="J166" s="4"/>
      <c r="K166" s="2" t="s">
        <v>16</v>
      </c>
      <c r="L166" s="1">
        <v>2011</v>
      </c>
      <c r="M166" s="1" t="s">
        <v>18</v>
      </c>
    </row>
    <row r="167" spans="1:13" ht="87">
      <c r="A167" s="1" t="str">
        <f>"2022-05-25"</f>
        <v>2022-05-25</v>
      </c>
      <c r="B167" s="1" t="str">
        <f>"2700"</f>
        <v>2700</v>
      </c>
      <c r="C167" t="s">
        <v>13</v>
      </c>
      <c r="E167" s="1" t="str">
        <f>"02"</f>
        <v>02</v>
      </c>
      <c r="F167" s="1">
        <v>9</v>
      </c>
      <c r="G167" s="1" t="s">
        <v>14</v>
      </c>
      <c r="H167" s="1" t="s">
        <v>15</v>
      </c>
      <c r="I167" s="1" t="s">
        <v>17</v>
      </c>
      <c r="J167" s="4"/>
      <c r="K167" s="2" t="s">
        <v>16</v>
      </c>
      <c r="L167" s="1">
        <v>2011</v>
      </c>
      <c r="M167" s="1" t="s">
        <v>18</v>
      </c>
    </row>
    <row r="168" spans="1:13" ht="87">
      <c r="A168" s="1" t="str">
        <f>"2022-05-25"</f>
        <v>2022-05-25</v>
      </c>
      <c r="B168" s="1" t="str">
        <f>"2800"</f>
        <v>2800</v>
      </c>
      <c r="C168" t="s">
        <v>13</v>
      </c>
      <c r="E168" s="1" t="str">
        <f>"02"</f>
        <v>02</v>
      </c>
      <c r="F168" s="1">
        <v>9</v>
      </c>
      <c r="G168" s="1" t="s">
        <v>14</v>
      </c>
      <c r="H168" s="1" t="s">
        <v>15</v>
      </c>
      <c r="I168" s="1" t="s">
        <v>17</v>
      </c>
      <c r="J168" s="4"/>
      <c r="K168" s="2" t="s">
        <v>16</v>
      </c>
      <c r="L168" s="1">
        <v>2011</v>
      </c>
      <c r="M168" s="1" t="s">
        <v>18</v>
      </c>
    </row>
    <row r="169" spans="1:13" ht="87">
      <c r="A169" s="1" t="str">
        <f>"2022-05-26"</f>
        <v>2022-05-26</v>
      </c>
      <c r="B169" s="1" t="str">
        <f>"0500"</f>
        <v>0500</v>
      </c>
      <c r="C169" t="s">
        <v>13</v>
      </c>
      <c r="E169" s="1" t="str">
        <f>"02"</f>
        <v>02</v>
      </c>
      <c r="F169" s="1">
        <v>9</v>
      </c>
      <c r="G169" s="1" t="s">
        <v>14</v>
      </c>
      <c r="H169" s="1" t="s">
        <v>15</v>
      </c>
      <c r="I169" s="1" t="s">
        <v>17</v>
      </c>
      <c r="J169" s="4"/>
      <c r="K169" s="2" t="s">
        <v>16</v>
      </c>
      <c r="L169" s="1">
        <v>2011</v>
      </c>
      <c r="M169" s="1" t="s">
        <v>18</v>
      </c>
    </row>
    <row r="170" spans="1:13" ht="28.5">
      <c r="A170" s="1" t="str">
        <f>"2022-05-26"</f>
        <v>2022-05-26</v>
      </c>
      <c r="B170" s="1" t="str">
        <f>"0600"</f>
        <v>0600</v>
      </c>
      <c r="C170" t="s">
        <v>19</v>
      </c>
      <c r="D170" s="2" t="s">
        <v>220</v>
      </c>
      <c r="E170" s="1" t="str">
        <f>"02"</f>
        <v>02</v>
      </c>
      <c r="F170" s="1">
        <v>7</v>
      </c>
      <c r="G170" s="1" t="s">
        <v>20</v>
      </c>
      <c r="I170" s="1" t="s">
        <v>17</v>
      </c>
      <c r="J170" s="4"/>
      <c r="K170" s="2" t="s">
        <v>21</v>
      </c>
      <c r="L170" s="1">
        <v>2019</v>
      </c>
      <c r="M170" s="1" t="s">
        <v>18</v>
      </c>
    </row>
    <row r="171" spans="1:13" ht="28.5">
      <c r="A171" s="1" t="str">
        <f>"2022-05-26"</f>
        <v>2022-05-26</v>
      </c>
      <c r="B171" s="1" t="str">
        <f>"0625"</f>
        <v>0625</v>
      </c>
      <c r="C171" t="s">
        <v>19</v>
      </c>
      <c r="D171" s="2" t="s">
        <v>274</v>
      </c>
      <c r="E171" s="1" t="str">
        <f>"02"</f>
        <v>02</v>
      </c>
      <c r="F171" s="1">
        <v>9</v>
      </c>
      <c r="G171" s="1" t="s">
        <v>14</v>
      </c>
      <c r="I171" s="1" t="s">
        <v>17</v>
      </c>
      <c r="J171" s="4"/>
      <c r="K171" s="2" t="s">
        <v>21</v>
      </c>
      <c r="L171" s="1">
        <v>2019</v>
      </c>
      <c r="M171" s="1" t="s">
        <v>18</v>
      </c>
    </row>
    <row r="172" spans="1:13" ht="72">
      <c r="A172" s="1" t="str">
        <f>"2022-05-26"</f>
        <v>2022-05-26</v>
      </c>
      <c r="B172" s="1" t="str">
        <f>"0650"</f>
        <v>0650</v>
      </c>
      <c r="C172" t="s">
        <v>25</v>
      </c>
      <c r="D172" s="2" t="s">
        <v>276</v>
      </c>
      <c r="E172" s="1" t="str">
        <f>"02"</f>
        <v>02</v>
      </c>
      <c r="F172" s="1">
        <v>4</v>
      </c>
      <c r="G172" s="1" t="s">
        <v>20</v>
      </c>
      <c r="I172" s="1" t="s">
        <v>17</v>
      </c>
      <c r="J172" s="4"/>
      <c r="K172" s="2" t="s">
        <v>275</v>
      </c>
      <c r="L172" s="1">
        <v>2018</v>
      </c>
      <c r="M172" s="1" t="s">
        <v>28</v>
      </c>
    </row>
    <row r="173" spans="1:13" ht="57.75">
      <c r="A173" s="1" t="str">
        <f>"2022-05-26"</f>
        <v>2022-05-26</v>
      </c>
      <c r="B173" s="1" t="str">
        <f>"0715"</f>
        <v>0715</v>
      </c>
      <c r="C173" t="s">
        <v>29</v>
      </c>
      <c r="E173" s="1" t="str">
        <f>"03"</f>
        <v>03</v>
      </c>
      <c r="F173" s="1">
        <v>7</v>
      </c>
      <c r="G173" s="1" t="s">
        <v>20</v>
      </c>
      <c r="I173" s="1" t="s">
        <v>17</v>
      </c>
      <c r="J173" s="4"/>
      <c r="K173" s="2" t="s">
        <v>30</v>
      </c>
      <c r="L173" s="1">
        <v>2015</v>
      </c>
      <c r="M173" s="1" t="s">
        <v>32</v>
      </c>
    </row>
    <row r="174" spans="1:13" ht="72">
      <c r="A174" s="1" t="str">
        <f>"2022-05-26"</f>
        <v>2022-05-26</v>
      </c>
      <c r="B174" s="1" t="str">
        <f>"0730"</f>
        <v>0730</v>
      </c>
      <c r="C174" t="s">
        <v>33</v>
      </c>
      <c r="D174" s="2" t="s">
        <v>278</v>
      </c>
      <c r="E174" s="1" t="str">
        <f>"01"</f>
        <v>01</v>
      </c>
      <c r="F174" s="1">
        <v>17</v>
      </c>
      <c r="G174" s="1" t="s">
        <v>20</v>
      </c>
      <c r="I174" s="1" t="s">
        <v>17</v>
      </c>
      <c r="J174" s="4"/>
      <c r="K174" s="2" t="s">
        <v>277</v>
      </c>
      <c r="L174" s="1">
        <v>2019</v>
      </c>
      <c r="M174" s="1" t="s">
        <v>32</v>
      </c>
    </row>
    <row r="175" spans="1:13" ht="87">
      <c r="A175" s="1" t="str">
        <f>"2022-05-26"</f>
        <v>2022-05-26</v>
      </c>
      <c r="B175" s="1" t="str">
        <f>"0755"</f>
        <v>0755</v>
      </c>
      <c r="C175" t="s">
        <v>36</v>
      </c>
      <c r="D175" s="2" t="s">
        <v>279</v>
      </c>
      <c r="E175" s="1" t="str">
        <f>"01"</f>
        <v>01</v>
      </c>
      <c r="F175" s="1">
        <v>16</v>
      </c>
      <c r="G175" s="1" t="s">
        <v>20</v>
      </c>
      <c r="I175" s="1" t="s">
        <v>17</v>
      </c>
      <c r="J175" s="4"/>
      <c r="K175" s="2" t="s">
        <v>37</v>
      </c>
      <c r="L175" s="1">
        <v>2018</v>
      </c>
      <c r="M175" s="1" t="s">
        <v>28</v>
      </c>
    </row>
    <row r="176" spans="1:13" ht="87">
      <c r="A176" s="1" t="str">
        <f>"2022-05-26"</f>
        <v>2022-05-26</v>
      </c>
      <c r="B176" s="1" t="str">
        <f>"0805"</f>
        <v>0805</v>
      </c>
      <c r="C176" t="s">
        <v>39</v>
      </c>
      <c r="D176" s="2" t="s">
        <v>281</v>
      </c>
      <c r="E176" s="1" t="str">
        <f>"01"</f>
        <v>01</v>
      </c>
      <c r="F176" s="1">
        <v>9</v>
      </c>
      <c r="G176" s="1" t="s">
        <v>20</v>
      </c>
      <c r="I176" s="1" t="s">
        <v>17</v>
      </c>
      <c r="J176" s="4"/>
      <c r="K176" s="2" t="s">
        <v>280</v>
      </c>
      <c r="L176" s="1">
        <v>2020</v>
      </c>
      <c r="M176" s="1" t="s">
        <v>28</v>
      </c>
    </row>
    <row r="177" spans="1:13" ht="57.75">
      <c r="A177" s="1" t="str">
        <f>"2022-05-26"</f>
        <v>2022-05-26</v>
      </c>
      <c r="B177" s="1" t="str">
        <f>"0815"</f>
        <v>0815</v>
      </c>
      <c r="C177" t="s">
        <v>94</v>
      </c>
      <c r="D177" s="2" t="s">
        <v>283</v>
      </c>
      <c r="E177" s="1" t="str">
        <f>"01"</f>
        <v>01</v>
      </c>
      <c r="F177" s="1">
        <v>1</v>
      </c>
      <c r="G177" s="1" t="s">
        <v>20</v>
      </c>
      <c r="I177" s="1" t="s">
        <v>17</v>
      </c>
      <c r="J177" s="4"/>
      <c r="K177" s="2" t="s">
        <v>282</v>
      </c>
      <c r="L177" s="1">
        <v>2021</v>
      </c>
      <c r="M177" s="1" t="s">
        <v>44</v>
      </c>
    </row>
    <row r="178" spans="1:13" ht="57.75">
      <c r="A178" s="1" t="str">
        <f>"2022-05-26"</f>
        <v>2022-05-26</v>
      </c>
      <c r="B178" s="1" t="str">
        <f>"0820"</f>
        <v>0820</v>
      </c>
      <c r="C178" t="s">
        <v>45</v>
      </c>
      <c r="D178" s="2" t="s">
        <v>285</v>
      </c>
      <c r="E178" s="1" t="str">
        <f>"01"</f>
        <v>01</v>
      </c>
      <c r="F178" s="1">
        <v>6</v>
      </c>
      <c r="G178" s="1" t="s">
        <v>20</v>
      </c>
      <c r="I178" s="1" t="s">
        <v>17</v>
      </c>
      <c r="J178" s="4"/>
      <c r="K178" s="2" t="s">
        <v>284</v>
      </c>
      <c r="L178" s="1">
        <v>2009</v>
      </c>
      <c r="M178" s="1" t="s">
        <v>32</v>
      </c>
    </row>
    <row r="179" spans="1:13" ht="72">
      <c r="A179" s="1" t="str">
        <f>"2022-05-26"</f>
        <v>2022-05-26</v>
      </c>
      <c r="B179" s="1" t="str">
        <f>"0845"</f>
        <v>0845</v>
      </c>
      <c r="C179" t="s">
        <v>48</v>
      </c>
      <c r="E179" s="1" t="str">
        <f>"01"</f>
        <v>01</v>
      </c>
      <c r="F179" s="1">
        <v>15</v>
      </c>
      <c r="G179" s="1" t="s">
        <v>14</v>
      </c>
      <c r="H179" s="1" t="s">
        <v>49</v>
      </c>
      <c r="I179" s="1" t="s">
        <v>17</v>
      </c>
      <c r="J179" s="4"/>
      <c r="K179" s="2" t="s">
        <v>50</v>
      </c>
      <c r="L179" s="1">
        <v>2012</v>
      </c>
      <c r="M179" s="1" t="s">
        <v>18</v>
      </c>
    </row>
    <row r="180" spans="1:13" ht="57.75">
      <c r="A180" s="1" t="str">
        <f>"2022-05-26"</f>
        <v>2022-05-26</v>
      </c>
      <c r="B180" s="1" t="str">
        <f>"0910"</f>
        <v>0910</v>
      </c>
      <c r="C180" t="s">
        <v>51</v>
      </c>
      <c r="D180" s="2" t="s">
        <v>287</v>
      </c>
      <c r="E180" s="1" t="str">
        <f>"02"</f>
        <v>02</v>
      </c>
      <c r="F180" s="1">
        <v>8</v>
      </c>
      <c r="G180" s="1" t="s">
        <v>14</v>
      </c>
      <c r="H180" s="1" t="s">
        <v>98</v>
      </c>
      <c r="I180" s="1" t="s">
        <v>17</v>
      </c>
      <c r="J180" s="4"/>
      <c r="K180" s="2" t="s">
        <v>286</v>
      </c>
      <c r="L180" s="1">
        <v>2014</v>
      </c>
      <c r="M180" s="1" t="s">
        <v>18</v>
      </c>
    </row>
    <row r="181" spans="1:13" ht="43.5">
      <c r="A181" s="1" t="str">
        <f>"2022-05-26"</f>
        <v>2022-05-26</v>
      </c>
      <c r="B181" s="1" t="str">
        <f>"0935"</f>
        <v>0935</v>
      </c>
      <c r="C181" t="s">
        <v>54</v>
      </c>
      <c r="D181" s="2" t="s">
        <v>289</v>
      </c>
      <c r="E181" s="1" t="str">
        <f>"04"</f>
        <v>04</v>
      </c>
      <c r="F181" s="1">
        <v>11</v>
      </c>
      <c r="G181" s="1" t="s">
        <v>20</v>
      </c>
      <c r="I181" s="1" t="s">
        <v>17</v>
      </c>
      <c r="J181" s="4"/>
      <c r="K181" s="2" t="s">
        <v>288</v>
      </c>
      <c r="L181" s="1">
        <v>2020</v>
      </c>
      <c r="M181" s="1" t="s">
        <v>28</v>
      </c>
    </row>
    <row r="182" spans="1:14" ht="72">
      <c r="A182" s="1" t="str">
        <f>"2022-05-26"</f>
        <v>2022-05-26</v>
      </c>
      <c r="B182" s="1" t="str">
        <f>"1000"</f>
        <v>1000</v>
      </c>
      <c r="C182" t="s">
        <v>198</v>
      </c>
      <c r="D182" s="2" t="s">
        <v>266</v>
      </c>
      <c r="E182" s="1" t="str">
        <f>"01"</f>
        <v>01</v>
      </c>
      <c r="F182" s="1">
        <v>2</v>
      </c>
      <c r="G182" s="1" t="s">
        <v>20</v>
      </c>
      <c r="I182" s="1" t="s">
        <v>17</v>
      </c>
      <c r="J182" s="4"/>
      <c r="K182" s="2" t="s">
        <v>265</v>
      </c>
      <c r="L182" s="1">
        <v>2015</v>
      </c>
      <c r="M182" s="1" t="s">
        <v>32</v>
      </c>
      <c r="N182" s="1" t="s">
        <v>23</v>
      </c>
    </row>
    <row r="183" spans="1:13" ht="72">
      <c r="A183" s="1" t="str">
        <f>"2022-05-26"</f>
        <v>2022-05-26</v>
      </c>
      <c r="B183" s="1" t="str">
        <f>"1050"</f>
        <v>1050</v>
      </c>
      <c r="C183" t="s">
        <v>290</v>
      </c>
      <c r="D183" s="2" t="s">
        <v>292</v>
      </c>
      <c r="E183" s="1" t="str">
        <f>"02"</f>
        <v>02</v>
      </c>
      <c r="F183" s="1">
        <v>0</v>
      </c>
      <c r="G183" s="1" t="s">
        <v>14</v>
      </c>
      <c r="I183" s="1" t="s">
        <v>17</v>
      </c>
      <c r="J183" s="4"/>
      <c r="K183" s="2" t="s">
        <v>291</v>
      </c>
      <c r="L183" s="1">
        <v>2018</v>
      </c>
      <c r="M183" s="1" t="s">
        <v>18</v>
      </c>
    </row>
    <row r="184" spans="1:13" ht="72">
      <c r="A184" s="1" t="str">
        <f>"2022-05-26"</f>
        <v>2022-05-26</v>
      </c>
      <c r="B184" s="1" t="str">
        <f>"1105"</f>
        <v>1105</v>
      </c>
      <c r="C184" t="s">
        <v>270</v>
      </c>
      <c r="E184" s="1" t="str">
        <f>"2022"</f>
        <v>2022</v>
      </c>
      <c r="F184" s="1">
        <v>11</v>
      </c>
      <c r="G184" s="1" t="s">
        <v>58</v>
      </c>
      <c r="I184" s="1" t="s">
        <v>17</v>
      </c>
      <c r="J184" s="4"/>
      <c r="K184" s="2" t="s">
        <v>271</v>
      </c>
      <c r="L184" s="1">
        <v>2022</v>
      </c>
      <c r="M184" s="1" t="s">
        <v>18</v>
      </c>
    </row>
    <row r="185" spans="1:14" ht="87">
      <c r="A185" s="1" t="str">
        <f>"2022-05-26"</f>
        <v>2022-05-26</v>
      </c>
      <c r="B185" s="1" t="str">
        <f>"1200"</f>
        <v>1200</v>
      </c>
      <c r="C185" s="2" t="s">
        <v>81</v>
      </c>
      <c r="E185" s="1" t="str">
        <f>"01"</f>
        <v>01</v>
      </c>
      <c r="F185" s="1">
        <v>0</v>
      </c>
      <c r="G185" s="1" t="s">
        <v>76</v>
      </c>
      <c r="H185" s="1" t="s">
        <v>79</v>
      </c>
      <c r="I185" s="1" t="s">
        <v>17</v>
      </c>
      <c r="J185" s="4"/>
      <c r="K185" s="2" t="s">
        <v>80</v>
      </c>
      <c r="L185" s="1">
        <v>2020</v>
      </c>
      <c r="M185" s="1" t="s">
        <v>18</v>
      </c>
      <c r="N185" s="1" t="s">
        <v>23</v>
      </c>
    </row>
    <row r="186" spans="1:13" ht="72">
      <c r="A186" s="1" t="str">
        <f>"2022-05-26"</f>
        <v>2022-05-26</v>
      </c>
      <c r="B186" s="1" t="str">
        <f>"1330"</f>
        <v>1330</v>
      </c>
      <c r="C186" t="s">
        <v>240</v>
      </c>
      <c r="E186" s="1" t="str">
        <f>"01"</f>
        <v>01</v>
      </c>
      <c r="F186" s="1">
        <v>0</v>
      </c>
      <c r="G186" s="1" t="s">
        <v>14</v>
      </c>
      <c r="I186" s="1" t="s">
        <v>17</v>
      </c>
      <c r="J186" s="4"/>
      <c r="K186" s="2" t="s">
        <v>241</v>
      </c>
      <c r="L186" s="1">
        <v>2015</v>
      </c>
      <c r="M186" s="1" t="s">
        <v>18</v>
      </c>
    </row>
    <row r="187" spans="1:13" ht="57.75">
      <c r="A187" s="1" t="str">
        <f>"2022-05-26"</f>
        <v>2022-05-26</v>
      </c>
      <c r="B187" s="1" t="str">
        <f>"1400"</f>
        <v>1400</v>
      </c>
      <c r="C187" t="s">
        <v>107</v>
      </c>
      <c r="E187" s="1" t="str">
        <f>"03"</f>
        <v>03</v>
      </c>
      <c r="F187" s="1">
        <v>204</v>
      </c>
      <c r="G187" s="1" t="s">
        <v>14</v>
      </c>
      <c r="H187" s="1" t="s">
        <v>15</v>
      </c>
      <c r="I187" s="1" t="s">
        <v>17</v>
      </c>
      <c r="J187" s="4"/>
      <c r="K187" s="2" t="s">
        <v>293</v>
      </c>
      <c r="L187" s="1">
        <v>2020</v>
      </c>
      <c r="M187" s="1" t="s">
        <v>109</v>
      </c>
    </row>
    <row r="188" spans="1:13" ht="57.75">
      <c r="A188" s="1" t="str">
        <f>"2022-05-26"</f>
        <v>2022-05-26</v>
      </c>
      <c r="B188" s="1" t="str">
        <f>"1430"</f>
        <v>1430</v>
      </c>
      <c r="C188" t="s">
        <v>294</v>
      </c>
      <c r="D188" s="2" t="s">
        <v>296</v>
      </c>
      <c r="E188" s="1" t="str">
        <f>"01"</f>
        <v>01</v>
      </c>
      <c r="F188" s="1">
        <v>1</v>
      </c>
      <c r="G188" s="1" t="s">
        <v>20</v>
      </c>
      <c r="I188" s="1" t="s">
        <v>17</v>
      </c>
      <c r="J188" s="4"/>
      <c r="K188" s="2" t="s">
        <v>295</v>
      </c>
      <c r="L188" s="1">
        <v>2019</v>
      </c>
      <c r="M188" s="1" t="s">
        <v>28</v>
      </c>
    </row>
    <row r="189" spans="1:13" ht="57.75">
      <c r="A189" s="1" t="str">
        <f>"2022-05-26"</f>
        <v>2022-05-26</v>
      </c>
      <c r="B189" s="1" t="str">
        <f>"1500"</f>
        <v>1500</v>
      </c>
      <c r="C189" t="s">
        <v>51</v>
      </c>
      <c r="D189" s="2" t="s">
        <v>100</v>
      </c>
      <c r="E189" s="1" t="str">
        <f>"02"</f>
        <v>02</v>
      </c>
      <c r="F189" s="1">
        <v>5</v>
      </c>
      <c r="G189" s="1" t="s">
        <v>14</v>
      </c>
      <c r="H189" s="1" t="s">
        <v>98</v>
      </c>
      <c r="I189" s="1" t="s">
        <v>17</v>
      </c>
      <c r="J189" s="4"/>
      <c r="K189" s="2" t="s">
        <v>99</v>
      </c>
      <c r="L189" s="1">
        <v>2014</v>
      </c>
      <c r="M189" s="1" t="s">
        <v>18</v>
      </c>
    </row>
    <row r="190" spans="1:13" ht="72">
      <c r="A190" s="1" t="str">
        <f>"2022-05-26"</f>
        <v>2022-05-26</v>
      </c>
      <c r="B190" s="1" t="str">
        <f>"1525"</f>
        <v>1525</v>
      </c>
      <c r="C190" t="s">
        <v>54</v>
      </c>
      <c r="D190" s="2" t="s">
        <v>298</v>
      </c>
      <c r="E190" s="1" t="str">
        <f>"03"</f>
        <v>03</v>
      </c>
      <c r="F190" s="1">
        <v>12</v>
      </c>
      <c r="G190" s="1" t="s">
        <v>20</v>
      </c>
      <c r="I190" s="1" t="s">
        <v>17</v>
      </c>
      <c r="J190" s="4"/>
      <c r="K190" s="2" t="s">
        <v>297</v>
      </c>
      <c r="L190" s="1">
        <v>2019</v>
      </c>
      <c r="M190" s="1" t="s">
        <v>28</v>
      </c>
    </row>
    <row r="191" spans="1:13" ht="57.75">
      <c r="A191" s="1" t="str">
        <f>"2022-05-26"</f>
        <v>2022-05-26</v>
      </c>
      <c r="B191" s="1" t="str">
        <f>"1550"</f>
        <v>1550</v>
      </c>
      <c r="C191" t="s">
        <v>91</v>
      </c>
      <c r="D191" s="2" t="s">
        <v>300</v>
      </c>
      <c r="E191" s="1" t="str">
        <f>"01"</f>
        <v>01</v>
      </c>
      <c r="F191" s="1">
        <v>26</v>
      </c>
      <c r="G191" s="1" t="s">
        <v>20</v>
      </c>
      <c r="I191" s="1" t="s">
        <v>17</v>
      </c>
      <c r="J191" s="4"/>
      <c r="K191" s="2" t="s">
        <v>299</v>
      </c>
      <c r="L191" s="1">
        <v>2020</v>
      </c>
      <c r="M191" s="1" t="s">
        <v>28</v>
      </c>
    </row>
    <row r="192" spans="1:13" ht="72">
      <c r="A192" s="1" t="str">
        <f>"2022-05-26"</f>
        <v>2022-05-26</v>
      </c>
      <c r="B192" s="1" t="str">
        <f>"1600"</f>
        <v>1600</v>
      </c>
      <c r="C192" t="s">
        <v>119</v>
      </c>
      <c r="D192" s="2" t="s">
        <v>301</v>
      </c>
      <c r="E192" s="1" t="str">
        <f>"03"</f>
        <v>03</v>
      </c>
      <c r="F192" s="1">
        <v>8</v>
      </c>
      <c r="G192" s="1" t="s">
        <v>20</v>
      </c>
      <c r="I192" s="1" t="s">
        <v>17</v>
      </c>
      <c r="J192" s="4"/>
      <c r="K192" s="2" t="s">
        <v>120</v>
      </c>
      <c r="L192" s="1">
        <v>2019</v>
      </c>
      <c r="M192" s="1" t="s">
        <v>18</v>
      </c>
    </row>
    <row r="193" spans="1:14" ht="43.5">
      <c r="A193" s="1" t="str">
        <f>"2022-05-26"</f>
        <v>2022-05-26</v>
      </c>
      <c r="B193" s="1" t="str">
        <f>"1610"</f>
        <v>1610</v>
      </c>
      <c r="C193" t="s">
        <v>122</v>
      </c>
      <c r="D193" s="2" t="s">
        <v>303</v>
      </c>
      <c r="E193" s="1" t="str">
        <f>"01"</f>
        <v>01</v>
      </c>
      <c r="F193" s="1">
        <v>5</v>
      </c>
      <c r="G193" s="1" t="s">
        <v>14</v>
      </c>
      <c r="H193" s="1" t="s">
        <v>49</v>
      </c>
      <c r="I193" s="1" t="s">
        <v>17</v>
      </c>
      <c r="J193" s="4"/>
      <c r="K193" s="2" t="s">
        <v>302</v>
      </c>
      <c r="L193" s="1">
        <v>2017</v>
      </c>
      <c r="M193" s="1" t="s">
        <v>18</v>
      </c>
      <c r="N193" s="1" t="s">
        <v>23</v>
      </c>
    </row>
    <row r="194" spans="1:13" ht="87">
      <c r="A194" s="1" t="str">
        <f>"2022-05-26"</f>
        <v>2022-05-26</v>
      </c>
      <c r="B194" s="1" t="str">
        <f>"1635"</f>
        <v>1635</v>
      </c>
      <c r="C194" t="s">
        <v>33</v>
      </c>
      <c r="D194" s="2" t="s">
        <v>305</v>
      </c>
      <c r="E194" s="1" t="str">
        <f>"01"</f>
        <v>01</v>
      </c>
      <c r="F194" s="1">
        <v>12</v>
      </c>
      <c r="G194" s="1" t="s">
        <v>20</v>
      </c>
      <c r="I194" s="1" t="s">
        <v>17</v>
      </c>
      <c r="J194" s="4"/>
      <c r="K194" s="2" t="s">
        <v>304</v>
      </c>
      <c r="L194" s="1">
        <v>2019</v>
      </c>
      <c r="M194" s="1" t="s">
        <v>32</v>
      </c>
    </row>
    <row r="195" spans="1:13" ht="87">
      <c r="A195" s="1" t="str">
        <f>"2022-05-26"</f>
        <v>2022-05-26</v>
      </c>
      <c r="B195" s="1" t="str">
        <f>"1700"</f>
        <v>1700</v>
      </c>
      <c r="C195" t="s">
        <v>127</v>
      </c>
      <c r="D195" s="2" t="s">
        <v>307</v>
      </c>
      <c r="E195" s="1" t="str">
        <f>"2019"</f>
        <v>2019</v>
      </c>
      <c r="F195" s="1">
        <v>15</v>
      </c>
      <c r="G195" s="1" t="s">
        <v>20</v>
      </c>
      <c r="I195" s="1" t="s">
        <v>17</v>
      </c>
      <c r="J195" s="4"/>
      <c r="K195" s="2" t="s">
        <v>306</v>
      </c>
      <c r="L195" s="1">
        <v>2019</v>
      </c>
      <c r="M195" s="1" t="s">
        <v>18</v>
      </c>
    </row>
    <row r="196" spans="1:13" ht="87">
      <c r="A196" s="1" t="str">
        <f>"2022-05-26"</f>
        <v>2022-05-26</v>
      </c>
      <c r="B196" s="1" t="str">
        <f>"1715"</f>
        <v>1715</v>
      </c>
      <c r="C196" t="s">
        <v>127</v>
      </c>
      <c r="D196" s="2" t="s">
        <v>309</v>
      </c>
      <c r="E196" s="1" t="str">
        <f>"2019"</f>
        <v>2019</v>
      </c>
      <c r="F196" s="1">
        <v>16</v>
      </c>
      <c r="G196" s="1" t="s">
        <v>14</v>
      </c>
      <c r="I196" s="1" t="s">
        <v>17</v>
      </c>
      <c r="J196" s="4"/>
      <c r="K196" s="2" t="s">
        <v>308</v>
      </c>
      <c r="L196" s="1">
        <v>2019</v>
      </c>
      <c r="M196" s="1" t="s">
        <v>18</v>
      </c>
    </row>
    <row r="197" spans="1:13" ht="87">
      <c r="A197" s="1" t="str">
        <f>"2022-05-26"</f>
        <v>2022-05-26</v>
      </c>
      <c r="B197" s="1" t="str">
        <f>"1730"</f>
        <v>1730</v>
      </c>
      <c r="C197" t="s">
        <v>310</v>
      </c>
      <c r="E197" s="1" t="str">
        <f>"2021"</f>
        <v>2021</v>
      </c>
      <c r="F197" s="1">
        <v>55</v>
      </c>
      <c r="G197" s="1" t="s">
        <v>58</v>
      </c>
      <c r="J197" s="4"/>
      <c r="K197" s="2" t="s">
        <v>311</v>
      </c>
      <c r="L197" s="1">
        <v>2021</v>
      </c>
      <c r="M197" s="1" t="s">
        <v>312</v>
      </c>
    </row>
    <row r="198" spans="1:13" ht="57.75">
      <c r="A198" s="1" t="str">
        <f>"2022-05-26"</f>
        <v>2022-05-26</v>
      </c>
      <c r="B198" s="1" t="str">
        <f>"1800"</f>
        <v>1800</v>
      </c>
      <c r="C198" t="s">
        <v>134</v>
      </c>
      <c r="D198" s="2" t="s">
        <v>314</v>
      </c>
      <c r="E198" s="1" t="str">
        <f>"2020"</f>
        <v>2020</v>
      </c>
      <c r="F198" s="1">
        <v>5</v>
      </c>
      <c r="G198" s="1" t="s">
        <v>20</v>
      </c>
      <c r="I198" s="1" t="s">
        <v>17</v>
      </c>
      <c r="J198" s="4"/>
      <c r="K198" s="2" t="s">
        <v>313</v>
      </c>
      <c r="L198" s="1">
        <v>2020</v>
      </c>
      <c r="M198" s="1" t="s">
        <v>18</v>
      </c>
    </row>
    <row r="199" spans="1:13" ht="57.75">
      <c r="A199" s="1" t="str">
        <f>"2022-05-26"</f>
        <v>2022-05-26</v>
      </c>
      <c r="B199" s="1" t="str">
        <f>"1830"</f>
        <v>1830</v>
      </c>
      <c r="C199" t="s">
        <v>73</v>
      </c>
      <c r="E199" s="1" t="str">
        <f>"2022"</f>
        <v>2022</v>
      </c>
      <c r="F199" s="1">
        <v>99</v>
      </c>
      <c r="G199" s="1" t="s">
        <v>58</v>
      </c>
      <c r="J199" s="4"/>
      <c r="K199" s="2" t="s">
        <v>74</v>
      </c>
      <c r="L199" s="1">
        <v>0</v>
      </c>
      <c r="M199" s="1" t="s">
        <v>18</v>
      </c>
    </row>
    <row r="200" spans="1:14" ht="57.75">
      <c r="A200" s="7" t="str">
        <f>"2022-05-26"</f>
        <v>2022-05-26</v>
      </c>
      <c r="B200" s="7" t="str">
        <f>"1840"</f>
        <v>1840</v>
      </c>
      <c r="C200" s="8" t="s">
        <v>198</v>
      </c>
      <c r="D200" s="6" t="s">
        <v>431</v>
      </c>
      <c r="E200" s="7" t="str">
        <f>"01"</f>
        <v>01</v>
      </c>
      <c r="F200" s="7">
        <v>3</v>
      </c>
      <c r="G200" s="7" t="s">
        <v>20</v>
      </c>
      <c r="H200" s="7"/>
      <c r="I200" s="7" t="s">
        <v>17</v>
      </c>
      <c r="J200" s="5" t="s">
        <v>446</v>
      </c>
      <c r="K200" s="6" t="s">
        <v>315</v>
      </c>
      <c r="L200" s="7">
        <v>2015</v>
      </c>
      <c r="M200" s="7" t="s">
        <v>32</v>
      </c>
      <c r="N200" s="7" t="s">
        <v>23</v>
      </c>
    </row>
    <row r="201" spans="1:14" ht="87">
      <c r="A201" s="7" t="str">
        <f>"2022-05-26"</f>
        <v>2022-05-26</v>
      </c>
      <c r="B201" s="7" t="str">
        <f>"1930"</f>
        <v>1930</v>
      </c>
      <c r="C201" s="8" t="s">
        <v>316</v>
      </c>
      <c r="D201" s="6" t="s">
        <v>318</v>
      </c>
      <c r="E201" s="7" t="str">
        <f>"02"</f>
        <v>02</v>
      </c>
      <c r="F201" s="7">
        <v>7</v>
      </c>
      <c r="G201" s="7" t="s">
        <v>14</v>
      </c>
      <c r="H201" s="7"/>
      <c r="I201" s="7" t="s">
        <v>17</v>
      </c>
      <c r="J201" s="5" t="s">
        <v>455</v>
      </c>
      <c r="K201" s="6" t="s">
        <v>317</v>
      </c>
      <c r="L201" s="7">
        <v>2018</v>
      </c>
      <c r="M201" s="7" t="s">
        <v>18</v>
      </c>
      <c r="N201" s="7"/>
    </row>
    <row r="202" spans="1:14" ht="43.5">
      <c r="A202" s="7" t="str">
        <f>"2022-05-26"</f>
        <v>2022-05-26</v>
      </c>
      <c r="B202" s="7" t="str">
        <f>"2030"</f>
        <v>2030</v>
      </c>
      <c r="C202" s="8" t="s">
        <v>319</v>
      </c>
      <c r="D202" s="6" t="s">
        <v>320</v>
      </c>
      <c r="E202" s="7" t="str">
        <f>"02"</f>
        <v>02</v>
      </c>
      <c r="F202" s="7">
        <v>6</v>
      </c>
      <c r="G202" s="7" t="s">
        <v>76</v>
      </c>
      <c r="H202" s="7"/>
      <c r="I202" s="7"/>
      <c r="J202" s="5" t="s">
        <v>456</v>
      </c>
      <c r="K202" s="6" t="s">
        <v>432</v>
      </c>
      <c r="L202" s="7">
        <v>2020</v>
      </c>
      <c r="M202" s="7" t="s">
        <v>28</v>
      </c>
      <c r="N202" s="7"/>
    </row>
    <row r="203" spans="1:14" ht="87">
      <c r="A203" s="7" t="str">
        <f>"2022-05-26"</f>
        <v>2022-05-26</v>
      </c>
      <c r="B203" s="7" t="str">
        <f>"2125"</f>
        <v>2125</v>
      </c>
      <c r="C203" s="8" t="s">
        <v>321</v>
      </c>
      <c r="D203" s="6" t="s">
        <v>63</v>
      </c>
      <c r="E203" s="7" t="str">
        <f>" "</f>
        <v> </v>
      </c>
      <c r="F203" s="7">
        <v>0</v>
      </c>
      <c r="G203" s="7" t="s">
        <v>76</v>
      </c>
      <c r="H203" s="7" t="s">
        <v>211</v>
      </c>
      <c r="I203" s="7" t="s">
        <v>17</v>
      </c>
      <c r="J203" s="5" t="s">
        <v>457</v>
      </c>
      <c r="K203" s="6" t="s">
        <v>322</v>
      </c>
      <c r="L203" s="7">
        <v>2017</v>
      </c>
      <c r="M203" s="7" t="s">
        <v>32</v>
      </c>
      <c r="N203" s="7" t="s">
        <v>23</v>
      </c>
    </row>
    <row r="204" spans="1:13" ht="72">
      <c r="A204" s="1" t="str">
        <f>"2022-05-26"</f>
        <v>2022-05-26</v>
      </c>
      <c r="B204" s="1" t="str">
        <f>"2330"</f>
        <v>2330</v>
      </c>
      <c r="C204" t="s">
        <v>323</v>
      </c>
      <c r="E204" s="1" t="str">
        <f>"00"</f>
        <v>00</v>
      </c>
      <c r="F204" s="1">
        <v>0</v>
      </c>
      <c r="G204" s="1" t="s">
        <v>20</v>
      </c>
      <c r="I204" s="1" t="s">
        <v>17</v>
      </c>
      <c r="J204" s="4"/>
      <c r="K204" s="2" t="s">
        <v>324</v>
      </c>
      <c r="L204" s="1">
        <v>2017</v>
      </c>
      <c r="M204" s="1" t="s">
        <v>32</v>
      </c>
    </row>
    <row r="205" spans="1:13" ht="72">
      <c r="A205" s="1" t="str">
        <f>"2022-05-26"</f>
        <v>2022-05-26</v>
      </c>
      <c r="B205" s="1" t="str">
        <f>"2400"</f>
        <v>2400</v>
      </c>
      <c r="C205" t="s">
        <v>326</v>
      </c>
      <c r="E205" s="1" t="str">
        <f>" "</f>
        <v> </v>
      </c>
      <c r="F205" s="1">
        <v>0</v>
      </c>
      <c r="G205" s="1" t="s">
        <v>58</v>
      </c>
      <c r="I205" s="1" t="s">
        <v>17</v>
      </c>
      <c r="J205" s="4"/>
      <c r="K205" s="2" t="s">
        <v>325</v>
      </c>
      <c r="L205" s="1">
        <v>2011</v>
      </c>
      <c r="M205" s="1" t="s">
        <v>18</v>
      </c>
    </row>
    <row r="206" spans="1:13" ht="87">
      <c r="A206" s="1" t="str">
        <f>"2022-05-26"</f>
        <v>2022-05-26</v>
      </c>
      <c r="B206" s="1" t="str">
        <f>"2500"</f>
        <v>2500</v>
      </c>
      <c r="C206" t="s">
        <v>13</v>
      </c>
      <c r="E206" s="1" t="str">
        <f>"02"</f>
        <v>02</v>
      </c>
      <c r="F206" s="1">
        <v>10</v>
      </c>
      <c r="G206" s="1" t="s">
        <v>14</v>
      </c>
      <c r="H206" s="1" t="s">
        <v>15</v>
      </c>
      <c r="I206" s="1" t="s">
        <v>17</v>
      </c>
      <c r="J206" s="4"/>
      <c r="K206" s="2" t="s">
        <v>16</v>
      </c>
      <c r="L206" s="1">
        <v>2011</v>
      </c>
      <c r="M206" s="1" t="s">
        <v>18</v>
      </c>
    </row>
    <row r="207" spans="1:13" ht="87">
      <c r="A207" s="1" t="str">
        <f>"2022-05-26"</f>
        <v>2022-05-26</v>
      </c>
      <c r="B207" s="1" t="str">
        <f>"2600"</f>
        <v>2600</v>
      </c>
      <c r="C207" t="s">
        <v>13</v>
      </c>
      <c r="E207" s="1" t="str">
        <f>"02"</f>
        <v>02</v>
      </c>
      <c r="F207" s="1">
        <v>10</v>
      </c>
      <c r="G207" s="1" t="s">
        <v>14</v>
      </c>
      <c r="H207" s="1" t="s">
        <v>15</v>
      </c>
      <c r="I207" s="1" t="s">
        <v>17</v>
      </c>
      <c r="J207" s="4"/>
      <c r="K207" s="2" t="s">
        <v>16</v>
      </c>
      <c r="L207" s="1">
        <v>2011</v>
      </c>
      <c r="M207" s="1" t="s">
        <v>18</v>
      </c>
    </row>
    <row r="208" spans="1:13" ht="87">
      <c r="A208" s="1" t="str">
        <f>"2022-05-26"</f>
        <v>2022-05-26</v>
      </c>
      <c r="B208" s="1" t="str">
        <f>"2700"</f>
        <v>2700</v>
      </c>
      <c r="C208" t="s">
        <v>13</v>
      </c>
      <c r="E208" s="1" t="str">
        <f>"02"</f>
        <v>02</v>
      </c>
      <c r="F208" s="1">
        <v>10</v>
      </c>
      <c r="G208" s="1" t="s">
        <v>14</v>
      </c>
      <c r="H208" s="1" t="s">
        <v>15</v>
      </c>
      <c r="I208" s="1" t="s">
        <v>17</v>
      </c>
      <c r="J208" s="4"/>
      <c r="K208" s="2" t="s">
        <v>16</v>
      </c>
      <c r="L208" s="1">
        <v>2011</v>
      </c>
      <c r="M208" s="1" t="s">
        <v>18</v>
      </c>
    </row>
    <row r="209" spans="1:13" ht="87">
      <c r="A209" s="1" t="str">
        <f>"2022-05-26"</f>
        <v>2022-05-26</v>
      </c>
      <c r="B209" s="1" t="str">
        <f>"2800"</f>
        <v>2800</v>
      </c>
      <c r="C209" t="s">
        <v>13</v>
      </c>
      <c r="E209" s="1" t="str">
        <f>"02"</f>
        <v>02</v>
      </c>
      <c r="F209" s="1">
        <v>10</v>
      </c>
      <c r="G209" s="1" t="s">
        <v>14</v>
      </c>
      <c r="H209" s="1" t="s">
        <v>15</v>
      </c>
      <c r="I209" s="1" t="s">
        <v>17</v>
      </c>
      <c r="J209" s="4"/>
      <c r="K209" s="2" t="s">
        <v>16</v>
      </c>
      <c r="L209" s="1">
        <v>2011</v>
      </c>
      <c r="M209" s="1" t="s">
        <v>18</v>
      </c>
    </row>
    <row r="210" spans="1:13" ht="87">
      <c r="A210" s="1" t="str">
        <f>"2022-05-27"</f>
        <v>2022-05-27</v>
      </c>
      <c r="B210" s="1" t="str">
        <f>"0500"</f>
        <v>0500</v>
      </c>
      <c r="C210" t="s">
        <v>13</v>
      </c>
      <c r="E210" s="1" t="str">
        <f>"02"</f>
        <v>02</v>
      </c>
      <c r="F210" s="1">
        <v>10</v>
      </c>
      <c r="G210" s="1" t="s">
        <v>14</v>
      </c>
      <c r="H210" s="1" t="s">
        <v>15</v>
      </c>
      <c r="I210" s="1" t="s">
        <v>17</v>
      </c>
      <c r="J210" s="4"/>
      <c r="K210" s="2" t="s">
        <v>16</v>
      </c>
      <c r="L210" s="1">
        <v>2011</v>
      </c>
      <c r="M210" s="1" t="s">
        <v>18</v>
      </c>
    </row>
    <row r="211" spans="1:13" ht="28.5">
      <c r="A211" s="1" t="str">
        <f>"2022-05-27"</f>
        <v>2022-05-27</v>
      </c>
      <c r="B211" s="1" t="str">
        <f>"0600"</f>
        <v>0600</v>
      </c>
      <c r="C211" t="s">
        <v>19</v>
      </c>
      <c r="D211" s="2" t="s">
        <v>274</v>
      </c>
      <c r="E211" s="1" t="str">
        <f>"02"</f>
        <v>02</v>
      </c>
      <c r="F211" s="1">
        <v>9</v>
      </c>
      <c r="G211" s="1" t="s">
        <v>14</v>
      </c>
      <c r="I211" s="1" t="s">
        <v>17</v>
      </c>
      <c r="J211" s="4"/>
      <c r="K211" s="2" t="s">
        <v>21</v>
      </c>
      <c r="L211" s="1">
        <v>2019</v>
      </c>
      <c r="M211" s="1" t="s">
        <v>18</v>
      </c>
    </row>
    <row r="212" spans="1:13" ht="28.5">
      <c r="A212" s="1" t="str">
        <f>"2022-05-27"</f>
        <v>2022-05-27</v>
      </c>
      <c r="B212" s="1" t="str">
        <f>"0625"</f>
        <v>0625</v>
      </c>
      <c r="C212" t="s">
        <v>19</v>
      </c>
      <c r="D212" s="2" t="s">
        <v>327</v>
      </c>
      <c r="E212" s="1" t="str">
        <f>"02"</f>
        <v>02</v>
      </c>
      <c r="F212" s="1">
        <v>11</v>
      </c>
      <c r="G212" s="1" t="s">
        <v>20</v>
      </c>
      <c r="I212" s="1" t="s">
        <v>17</v>
      </c>
      <c r="J212" s="4"/>
      <c r="K212" s="2" t="s">
        <v>21</v>
      </c>
      <c r="L212" s="1">
        <v>2019</v>
      </c>
      <c r="M212" s="1" t="s">
        <v>18</v>
      </c>
    </row>
    <row r="213" spans="1:13" ht="87">
      <c r="A213" s="1" t="str">
        <f>"2022-05-27"</f>
        <v>2022-05-27</v>
      </c>
      <c r="B213" s="1" t="str">
        <f>"0650"</f>
        <v>0650</v>
      </c>
      <c r="C213" t="s">
        <v>25</v>
      </c>
      <c r="D213" s="2" t="s">
        <v>329</v>
      </c>
      <c r="E213" s="1" t="str">
        <f>"02"</f>
        <v>02</v>
      </c>
      <c r="F213" s="1">
        <v>5</v>
      </c>
      <c r="G213" s="1" t="s">
        <v>20</v>
      </c>
      <c r="I213" s="1" t="s">
        <v>17</v>
      </c>
      <c r="J213" s="4"/>
      <c r="K213" s="2" t="s">
        <v>328</v>
      </c>
      <c r="L213" s="1">
        <v>2018</v>
      </c>
      <c r="M213" s="1" t="s">
        <v>28</v>
      </c>
    </row>
    <row r="214" spans="1:13" ht="57.75">
      <c r="A214" s="1" t="str">
        <f>"2022-05-27"</f>
        <v>2022-05-27</v>
      </c>
      <c r="B214" s="1" t="str">
        <f>"0715"</f>
        <v>0715</v>
      </c>
      <c r="C214" t="s">
        <v>29</v>
      </c>
      <c r="D214" s="2" t="s">
        <v>31</v>
      </c>
      <c r="E214" s="1" t="str">
        <f>"03"</f>
        <v>03</v>
      </c>
      <c r="F214" s="1">
        <v>8</v>
      </c>
      <c r="G214" s="1" t="s">
        <v>20</v>
      </c>
      <c r="I214" s="1" t="s">
        <v>17</v>
      </c>
      <c r="J214" s="4"/>
      <c r="K214" s="2" t="s">
        <v>30</v>
      </c>
      <c r="L214" s="1">
        <v>2015</v>
      </c>
      <c r="M214" s="1" t="s">
        <v>32</v>
      </c>
    </row>
    <row r="215" spans="1:13" ht="87">
      <c r="A215" s="1" t="str">
        <f>"2022-05-27"</f>
        <v>2022-05-27</v>
      </c>
      <c r="B215" s="1" t="str">
        <f>"0730"</f>
        <v>0730</v>
      </c>
      <c r="C215" t="s">
        <v>33</v>
      </c>
      <c r="D215" s="2" t="s">
        <v>331</v>
      </c>
      <c r="E215" s="1" t="str">
        <f>"01"</f>
        <v>01</v>
      </c>
      <c r="F215" s="1">
        <v>18</v>
      </c>
      <c r="G215" s="1" t="s">
        <v>20</v>
      </c>
      <c r="I215" s="1" t="s">
        <v>17</v>
      </c>
      <c r="J215" s="4"/>
      <c r="K215" s="2" t="s">
        <v>330</v>
      </c>
      <c r="L215" s="1">
        <v>2019</v>
      </c>
      <c r="M215" s="1" t="s">
        <v>32</v>
      </c>
    </row>
    <row r="216" spans="1:13" ht="87">
      <c r="A216" s="1" t="str">
        <f>"2022-05-27"</f>
        <v>2022-05-27</v>
      </c>
      <c r="B216" s="1" t="str">
        <f>"0755"</f>
        <v>0755</v>
      </c>
      <c r="C216" t="s">
        <v>36</v>
      </c>
      <c r="D216" s="2" t="s">
        <v>332</v>
      </c>
      <c r="E216" s="1" t="str">
        <f>"01"</f>
        <v>01</v>
      </c>
      <c r="F216" s="1">
        <v>17</v>
      </c>
      <c r="G216" s="1" t="s">
        <v>20</v>
      </c>
      <c r="I216" s="1" t="s">
        <v>17</v>
      </c>
      <c r="J216" s="4"/>
      <c r="K216" s="2" t="s">
        <v>37</v>
      </c>
      <c r="L216" s="1">
        <v>2018</v>
      </c>
      <c r="M216" s="1" t="s">
        <v>28</v>
      </c>
    </row>
    <row r="217" spans="1:13" ht="72">
      <c r="A217" s="1" t="str">
        <f>"2022-05-27"</f>
        <v>2022-05-27</v>
      </c>
      <c r="B217" s="1" t="str">
        <f>"0805"</f>
        <v>0805</v>
      </c>
      <c r="C217" t="s">
        <v>91</v>
      </c>
      <c r="D217" s="2" t="s">
        <v>334</v>
      </c>
      <c r="E217" s="1" t="str">
        <f>"01"</f>
        <v>01</v>
      </c>
      <c r="F217" s="1">
        <v>10</v>
      </c>
      <c r="G217" s="1" t="s">
        <v>20</v>
      </c>
      <c r="I217" s="1" t="s">
        <v>17</v>
      </c>
      <c r="J217" s="4"/>
      <c r="K217" s="2" t="s">
        <v>333</v>
      </c>
      <c r="L217" s="1">
        <v>2020</v>
      </c>
      <c r="M217" s="1" t="s">
        <v>28</v>
      </c>
    </row>
    <row r="218" spans="1:13" ht="57.75">
      <c r="A218" s="1" t="str">
        <f>"2022-05-27"</f>
        <v>2022-05-27</v>
      </c>
      <c r="B218" s="1" t="str">
        <f>"0815"</f>
        <v>0815</v>
      </c>
      <c r="C218" t="s">
        <v>94</v>
      </c>
      <c r="D218" s="2" t="s">
        <v>336</v>
      </c>
      <c r="E218" s="1" t="str">
        <f>"01"</f>
        <v>01</v>
      </c>
      <c r="F218" s="1">
        <v>2</v>
      </c>
      <c r="G218" s="1" t="s">
        <v>20</v>
      </c>
      <c r="I218" s="1" t="s">
        <v>17</v>
      </c>
      <c r="J218" s="4"/>
      <c r="K218" s="2" t="s">
        <v>335</v>
      </c>
      <c r="L218" s="1">
        <v>2021</v>
      </c>
      <c r="M218" s="1" t="s">
        <v>44</v>
      </c>
    </row>
    <row r="219" spans="1:13" ht="28.5">
      <c r="A219" s="1" t="str">
        <f>"2022-05-27"</f>
        <v>2022-05-27</v>
      </c>
      <c r="B219" s="1" t="str">
        <f>"0820"</f>
        <v>0820</v>
      </c>
      <c r="C219" t="s">
        <v>45</v>
      </c>
      <c r="D219" s="2" t="s">
        <v>338</v>
      </c>
      <c r="E219" s="1" t="str">
        <f>"01"</f>
        <v>01</v>
      </c>
      <c r="F219" s="1">
        <v>7</v>
      </c>
      <c r="G219" s="1" t="s">
        <v>20</v>
      </c>
      <c r="I219" s="1" t="s">
        <v>17</v>
      </c>
      <c r="J219" s="4"/>
      <c r="K219" s="2" t="s">
        <v>337</v>
      </c>
      <c r="L219" s="1">
        <v>2009</v>
      </c>
      <c r="M219" s="1" t="s">
        <v>32</v>
      </c>
    </row>
    <row r="220" spans="1:13" ht="72">
      <c r="A220" s="1" t="str">
        <f>"2022-05-27"</f>
        <v>2022-05-27</v>
      </c>
      <c r="B220" s="1" t="str">
        <f>"0845"</f>
        <v>0845</v>
      </c>
      <c r="C220" t="s">
        <v>48</v>
      </c>
      <c r="E220" s="1" t="str">
        <f>"01"</f>
        <v>01</v>
      </c>
      <c r="F220" s="1">
        <v>16</v>
      </c>
      <c r="G220" s="1" t="s">
        <v>14</v>
      </c>
      <c r="H220" s="1" t="s">
        <v>49</v>
      </c>
      <c r="I220" s="1" t="s">
        <v>17</v>
      </c>
      <c r="J220" s="4"/>
      <c r="K220" s="2" t="s">
        <v>50</v>
      </c>
      <c r="L220" s="1">
        <v>2012</v>
      </c>
      <c r="M220" s="1" t="s">
        <v>18</v>
      </c>
    </row>
    <row r="221" spans="1:13" ht="57.75">
      <c r="A221" s="1" t="str">
        <f>"2022-05-27"</f>
        <v>2022-05-27</v>
      </c>
      <c r="B221" s="1" t="str">
        <f>"0910"</f>
        <v>0910</v>
      </c>
      <c r="C221" t="s">
        <v>51</v>
      </c>
      <c r="D221" s="2" t="s">
        <v>340</v>
      </c>
      <c r="E221" s="1" t="str">
        <f>"02"</f>
        <v>02</v>
      </c>
      <c r="F221" s="1">
        <v>9</v>
      </c>
      <c r="G221" s="1" t="s">
        <v>14</v>
      </c>
      <c r="I221" s="1" t="s">
        <v>17</v>
      </c>
      <c r="J221" s="4"/>
      <c r="K221" s="2" t="s">
        <v>339</v>
      </c>
      <c r="L221" s="1">
        <v>2014</v>
      </c>
      <c r="M221" s="1" t="s">
        <v>18</v>
      </c>
    </row>
    <row r="222" spans="1:13" ht="72">
      <c r="A222" s="1" t="str">
        <f>"2022-05-27"</f>
        <v>2022-05-27</v>
      </c>
      <c r="B222" s="1" t="str">
        <f>"0935"</f>
        <v>0935</v>
      </c>
      <c r="C222" t="s">
        <v>54</v>
      </c>
      <c r="D222" s="2" t="s">
        <v>433</v>
      </c>
      <c r="E222" s="1" t="str">
        <f>"04"</f>
        <v>04</v>
      </c>
      <c r="F222" s="1">
        <v>12</v>
      </c>
      <c r="G222" s="1" t="s">
        <v>20</v>
      </c>
      <c r="I222" s="1" t="s">
        <v>17</v>
      </c>
      <c r="J222" s="4"/>
      <c r="K222" s="2" t="s">
        <v>341</v>
      </c>
      <c r="L222" s="1">
        <v>2020</v>
      </c>
      <c r="M222" s="1" t="s">
        <v>28</v>
      </c>
    </row>
    <row r="223" spans="1:14" ht="57.75">
      <c r="A223" s="1" t="str">
        <f>"2022-05-27"</f>
        <v>2022-05-27</v>
      </c>
      <c r="B223" s="1" t="str">
        <f>"1000"</f>
        <v>1000</v>
      </c>
      <c r="C223" t="s">
        <v>198</v>
      </c>
      <c r="D223" s="2" t="s">
        <v>431</v>
      </c>
      <c r="E223" s="1" t="str">
        <f>"01"</f>
        <v>01</v>
      </c>
      <c r="F223" s="1">
        <v>3</v>
      </c>
      <c r="G223" s="1" t="s">
        <v>20</v>
      </c>
      <c r="I223" s="1" t="s">
        <v>17</v>
      </c>
      <c r="J223" s="4"/>
      <c r="K223" s="2" t="s">
        <v>315</v>
      </c>
      <c r="L223" s="1">
        <v>2015</v>
      </c>
      <c r="M223" s="1" t="s">
        <v>32</v>
      </c>
      <c r="N223" s="1" t="s">
        <v>23</v>
      </c>
    </row>
    <row r="224" spans="1:13" ht="28.5">
      <c r="A224" s="1" t="str">
        <f>"2022-05-27"</f>
        <v>2022-05-27</v>
      </c>
      <c r="B224" s="1" t="str">
        <f>"1050"</f>
        <v>1050</v>
      </c>
      <c r="C224" t="s">
        <v>170</v>
      </c>
      <c r="D224" s="2" t="s">
        <v>343</v>
      </c>
      <c r="E224" s="1" t="str">
        <f>"01"</f>
        <v>01</v>
      </c>
      <c r="F224" s="1">
        <v>5</v>
      </c>
      <c r="G224" s="1" t="s">
        <v>20</v>
      </c>
      <c r="I224" s="1" t="s">
        <v>17</v>
      </c>
      <c r="J224" s="4"/>
      <c r="K224" s="2" t="s">
        <v>342</v>
      </c>
      <c r="L224" s="1">
        <v>2010</v>
      </c>
      <c r="M224" s="1" t="s">
        <v>18</v>
      </c>
    </row>
    <row r="225" spans="1:13" ht="87">
      <c r="A225" s="1" t="str">
        <f>"2022-05-27"</f>
        <v>2022-05-27</v>
      </c>
      <c r="B225" s="1" t="str">
        <f>"1100"</f>
        <v>1100</v>
      </c>
      <c r="C225" t="s">
        <v>316</v>
      </c>
      <c r="D225" s="2" t="s">
        <v>318</v>
      </c>
      <c r="E225" s="1" t="str">
        <f>"02"</f>
        <v>02</v>
      </c>
      <c r="F225" s="1">
        <v>7</v>
      </c>
      <c r="G225" s="1" t="s">
        <v>14</v>
      </c>
      <c r="I225" s="1" t="s">
        <v>17</v>
      </c>
      <c r="J225" s="4"/>
      <c r="K225" s="2" t="s">
        <v>317</v>
      </c>
      <c r="L225" s="1">
        <v>2018</v>
      </c>
      <c r="M225" s="1" t="s">
        <v>18</v>
      </c>
    </row>
    <row r="226" spans="1:14" ht="87">
      <c r="A226" s="1" t="str">
        <f>"2022-05-27"</f>
        <v>2022-05-27</v>
      </c>
      <c r="B226" s="1" t="str">
        <f>"1200"</f>
        <v>1200</v>
      </c>
      <c r="C226" t="s">
        <v>321</v>
      </c>
      <c r="D226" s="2" t="s">
        <v>63</v>
      </c>
      <c r="E226" s="1" t="str">
        <f>" "</f>
        <v> </v>
      </c>
      <c r="F226" s="1">
        <v>0</v>
      </c>
      <c r="G226" s="1" t="s">
        <v>76</v>
      </c>
      <c r="H226" s="1" t="s">
        <v>211</v>
      </c>
      <c r="I226" s="1" t="s">
        <v>17</v>
      </c>
      <c r="J226" s="4"/>
      <c r="K226" s="2" t="s">
        <v>322</v>
      </c>
      <c r="L226" s="1">
        <v>2017</v>
      </c>
      <c r="M226" s="1" t="s">
        <v>32</v>
      </c>
      <c r="N226" s="1" t="s">
        <v>23</v>
      </c>
    </row>
    <row r="227" spans="1:13" ht="72">
      <c r="A227" s="1" t="str">
        <f>"2022-05-27"</f>
        <v>2022-05-27</v>
      </c>
      <c r="B227" s="1" t="str">
        <f>"1400"</f>
        <v>1400</v>
      </c>
      <c r="C227" t="s">
        <v>107</v>
      </c>
      <c r="E227" s="1" t="str">
        <f>"03"</f>
        <v>03</v>
      </c>
      <c r="F227" s="1">
        <v>205</v>
      </c>
      <c r="G227" s="1" t="s">
        <v>14</v>
      </c>
      <c r="H227" s="1" t="s">
        <v>179</v>
      </c>
      <c r="I227" s="1" t="s">
        <v>17</v>
      </c>
      <c r="J227" s="4"/>
      <c r="K227" s="2" t="s">
        <v>344</v>
      </c>
      <c r="L227" s="1">
        <v>2020</v>
      </c>
      <c r="M227" s="1" t="s">
        <v>109</v>
      </c>
    </row>
    <row r="228" spans="1:13" ht="72">
      <c r="A228" s="1" t="str">
        <f>"2022-05-27"</f>
        <v>2022-05-27</v>
      </c>
      <c r="B228" s="1" t="str">
        <f>"1430"</f>
        <v>1430</v>
      </c>
      <c r="C228" t="s">
        <v>294</v>
      </c>
      <c r="D228" s="2" t="s">
        <v>346</v>
      </c>
      <c r="E228" s="1" t="str">
        <f>"01"</f>
        <v>01</v>
      </c>
      <c r="F228" s="1">
        <v>2</v>
      </c>
      <c r="G228" s="1" t="s">
        <v>14</v>
      </c>
      <c r="H228" s="1" t="s">
        <v>49</v>
      </c>
      <c r="I228" s="1" t="s">
        <v>17</v>
      </c>
      <c r="J228" s="4"/>
      <c r="K228" s="2" t="s">
        <v>345</v>
      </c>
      <c r="L228" s="1">
        <v>2019</v>
      </c>
      <c r="M228" s="1" t="s">
        <v>28</v>
      </c>
    </row>
    <row r="229" spans="1:13" ht="57.75">
      <c r="A229" s="1" t="str">
        <f>"2022-05-27"</f>
        <v>2022-05-27</v>
      </c>
      <c r="B229" s="1" t="str">
        <f>"1500"</f>
        <v>1500</v>
      </c>
      <c r="C229" t="s">
        <v>51</v>
      </c>
      <c r="D229" s="2" t="s">
        <v>167</v>
      </c>
      <c r="E229" s="1" t="str">
        <f>"02"</f>
        <v>02</v>
      </c>
      <c r="F229" s="1">
        <v>6</v>
      </c>
      <c r="G229" s="1" t="s">
        <v>14</v>
      </c>
      <c r="H229" s="1" t="s">
        <v>98</v>
      </c>
      <c r="I229" s="1" t="s">
        <v>17</v>
      </c>
      <c r="J229" s="4"/>
      <c r="K229" s="2" t="s">
        <v>166</v>
      </c>
      <c r="L229" s="1">
        <v>2014</v>
      </c>
      <c r="M229" s="1" t="s">
        <v>18</v>
      </c>
    </row>
    <row r="230" spans="1:13" ht="72">
      <c r="A230" s="1" t="str">
        <f>"2022-05-27"</f>
        <v>2022-05-27</v>
      </c>
      <c r="B230" s="1" t="str">
        <f>"1525"</f>
        <v>1525</v>
      </c>
      <c r="C230" t="s">
        <v>54</v>
      </c>
      <c r="D230" s="2" t="s">
        <v>348</v>
      </c>
      <c r="E230" s="1" t="str">
        <f>"03"</f>
        <v>03</v>
      </c>
      <c r="F230" s="1">
        <v>13</v>
      </c>
      <c r="G230" s="1" t="s">
        <v>20</v>
      </c>
      <c r="I230" s="1" t="s">
        <v>17</v>
      </c>
      <c r="J230" s="4"/>
      <c r="K230" s="2" t="s">
        <v>347</v>
      </c>
      <c r="L230" s="1">
        <v>2019</v>
      </c>
      <c r="M230" s="1" t="s">
        <v>28</v>
      </c>
    </row>
    <row r="231" spans="1:13" ht="72">
      <c r="A231" s="1" t="str">
        <f>"2022-05-27"</f>
        <v>2022-05-27</v>
      </c>
      <c r="B231" s="1" t="str">
        <f>"1550"</f>
        <v>1550</v>
      </c>
      <c r="C231" t="s">
        <v>91</v>
      </c>
      <c r="D231" s="2" t="s">
        <v>350</v>
      </c>
      <c r="E231" s="1" t="str">
        <f>"01"</f>
        <v>01</v>
      </c>
      <c r="F231" s="1">
        <v>27</v>
      </c>
      <c r="G231" s="1" t="s">
        <v>20</v>
      </c>
      <c r="I231" s="1" t="s">
        <v>17</v>
      </c>
      <c r="J231" s="4"/>
      <c r="K231" s="2" t="s">
        <v>349</v>
      </c>
      <c r="L231" s="1">
        <v>2020</v>
      </c>
      <c r="M231" s="1" t="s">
        <v>28</v>
      </c>
    </row>
    <row r="232" spans="1:13" ht="72">
      <c r="A232" s="1" t="str">
        <f>"2022-05-27"</f>
        <v>2022-05-27</v>
      </c>
      <c r="B232" s="1" t="str">
        <f>"1600"</f>
        <v>1600</v>
      </c>
      <c r="C232" t="s">
        <v>119</v>
      </c>
      <c r="D232" s="2" t="s">
        <v>351</v>
      </c>
      <c r="E232" s="1" t="str">
        <f>"03"</f>
        <v>03</v>
      </c>
      <c r="F232" s="1">
        <v>1</v>
      </c>
      <c r="G232" s="1" t="s">
        <v>20</v>
      </c>
      <c r="I232" s="1" t="s">
        <v>17</v>
      </c>
      <c r="J232" s="4"/>
      <c r="K232" s="2" t="s">
        <v>120</v>
      </c>
      <c r="L232" s="1">
        <v>2019</v>
      </c>
      <c r="M232" s="1" t="s">
        <v>18</v>
      </c>
    </row>
    <row r="233" spans="1:14" ht="28.5">
      <c r="A233" s="1" t="str">
        <f>"2022-05-27"</f>
        <v>2022-05-27</v>
      </c>
      <c r="B233" s="1" t="str">
        <f>"1610"</f>
        <v>1610</v>
      </c>
      <c r="C233" t="s">
        <v>122</v>
      </c>
      <c r="D233" s="2" t="s">
        <v>353</v>
      </c>
      <c r="E233" s="1" t="str">
        <f>"01"</f>
        <v>01</v>
      </c>
      <c r="F233" s="1">
        <v>6</v>
      </c>
      <c r="G233" s="1" t="s">
        <v>14</v>
      </c>
      <c r="H233" s="1" t="s">
        <v>49</v>
      </c>
      <c r="I233" s="1" t="s">
        <v>17</v>
      </c>
      <c r="J233" s="4"/>
      <c r="K233" s="2" t="s">
        <v>352</v>
      </c>
      <c r="L233" s="1">
        <v>2017</v>
      </c>
      <c r="M233" s="1" t="s">
        <v>18</v>
      </c>
      <c r="N233" s="1" t="s">
        <v>23</v>
      </c>
    </row>
    <row r="234" spans="1:13" ht="72">
      <c r="A234" s="1" t="str">
        <f>"2022-05-27"</f>
        <v>2022-05-27</v>
      </c>
      <c r="B234" s="1" t="str">
        <f>"1635"</f>
        <v>1635</v>
      </c>
      <c r="C234" t="s">
        <v>33</v>
      </c>
      <c r="D234" s="2" t="s">
        <v>35</v>
      </c>
      <c r="E234" s="1" t="str">
        <f>"01"</f>
        <v>01</v>
      </c>
      <c r="F234" s="1">
        <v>13</v>
      </c>
      <c r="G234" s="1" t="s">
        <v>20</v>
      </c>
      <c r="I234" s="1" t="s">
        <v>17</v>
      </c>
      <c r="J234" s="4"/>
      <c r="K234" s="2" t="s">
        <v>34</v>
      </c>
      <c r="L234" s="1">
        <v>2019</v>
      </c>
      <c r="M234" s="1" t="s">
        <v>32</v>
      </c>
    </row>
    <row r="235" spans="1:13" ht="57.75">
      <c r="A235" s="1" t="str">
        <f>"2022-05-27"</f>
        <v>2022-05-27</v>
      </c>
      <c r="B235" s="1" t="str">
        <f>"1700"</f>
        <v>1700</v>
      </c>
      <c r="C235" t="s">
        <v>127</v>
      </c>
      <c r="D235" s="2" t="s">
        <v>355</v>
      </c>
      <c r="E235" s="1" t="str">
        <f>"2019"</f>
        <v>2019</v>
      </c>
      <c r="F235" s="1">
        <v>17</v>
      </c>
      <c r="G235" s="1" t="s">
        <v>14</v>
      </c>
      <c r="H235" s="1" t="s">
        <v>77</v>
      </c>
      <c r="I235" s="1" t="s">
        <v>17</v>
      </c>
      <c r="J235" s="4"/>
      <c r="K235" s="2" t="s">
        <v>354</v>
      </c>
      <c r="L235" s="1">
        <v>2019</v>
      </c>
      <c r="M235" s="1" t="s">
        <v>18</v>
      </c>
    </row>
    <row r="236" spans="1:13" ht="72">
      <c r="A236" s="1" t="str">
        <f>"2022-05-27"</f>
        <v>2022-05-27</v>
      </c>
      <c r="B236" s="1" t="str">
        <f>"1715"</f>
        <v>1715</v>
      </c>
      <c r="C236" t="s">
        <v>127</v>
      </c>
      <c r="D236" s="2" t="s">
        <v>357</v>
      </c>
      <c r="E236" s="1" t="str">
        <f>"2019"</f>
        <v>2019</v>
      </c>
      <c r="F236" s="1">
        <v>18</v>
      </c>
      <c r="G236" s="1" t="s">
        <v>14</v>
      </c>
      <c r="I236" s="1" t="s">
        <v>17</v>
      </c>
      <c r="J236" s="4"/>
      <c r="K236" s="2" t="s">
        <v>356</v>
      </c>
      <c r="L236" s="1">
        <v>2019</v>
      </c>
      <c r="M236" s="1" t="s">
        <v>18</v>
      </c>
    </row>
    <row r="237" spans="1:13" ht="57.75">
      <c r="A237" s="1" t="str">
        <f>"2022-05-27"</f>
        <v>2022-05-27</v>
      </c>
      <c r="B237" s="1" t="str">
        <f>"1730"</f>
        <v>1730</v>
      </c>
      <c r="C237" t="s">
        <v>358</v>
      </c>
      <c r="E237" s="1" t="str">
        <f>"2022"</f>
        <v>2022</v>
      </c>
      <c r="F237" s="1">
        <v>19</v>
      </c>
      <c r="G237" s="1" t="s">
        <v>58</v>
      </c>
      <c r="I237" s="1" t="s">
        <v>17</v>
      </c>
      <c r="J237" s="4"/>
      <c r="K237" s="2" t="s">
        <v>74</v>
      </c>
      <c r="L237" s="1">
        <v>2022</v>
      </c>
      <c r="M237" s="1" t="s">
        <v>18</v>
      </c>
    </row>
    <row r="238" spans="1:13" ht="43.5">
      <c r="A238" s="1" t="str">
        <f>"2022-05-27"</f>
        <v>2022-05-27</v>
      </c>
      <c r="B238" s="1" t="str">
        <f>"1800"</f>
        <v>1800</v>
      </c>
      <c r="C238" t="s">
        <v>134</v>
      </c>
      <c r="D238" s="2" t="s">
        <v>360</v>
      </c>
      <c r="E238" s="1" t="str">
        <f>"2020"</f>
        <v>2020</v>
      </c>
      <c r="F238" s="1">
        <v>7</v>
      </c>
      <c r="G238" s="1" t="s">
        <v>20</v>
      </c>
      <c r="I238" s="1" t="s">
        <v>17</v>
      </c>
      <c r="J238" s="4"/>
      <c r="K238" s="2" t="s">
        <v>359</v>
      </c>
      <c r="L238" s="1">
        <v>2020</v>
      </c>
      <c r="M238" s="1" t="s">
        <v>18</v>
      </c>
    </row>
    <row r="239" spans="1:14" ht="72">
      <c r="A239" s="7" t="str">
        <f>"2022-05-27"</f>
        <v>2022-05-27</v>
      </c>
      <c r="B239" s="7" t="str">
        <f>"1840"</f>
        <v>1840</v>
      </c>
      <c r="C239" s="8" t="s">
        <v>198</v>
      </c>
      <c r="D239" s="6" t="s">
        <v>434</v>
      </c>
      <c r="E239" s="7" t="str">
        <f>"01"</f>
        <v>01</v>
      </c>
      <c r="F239" s="7">
        <v>4</v>
      </c>
      <c r="G239" s="7" t="s">
        <v>14</v>
      </c>
      <c r="H239" s="7"/>
      <c r="I239" s="7" t="s">
        <v>17</v>
      </c>
      <c r="J239" s="5" t="s">
        <v>446</v>
      </c>
      <c r="K239" s="6" t="s">
        <v>361</v>
      </c>
      <c r="L239" s="7">
        <v>2015</v>
      </c>
      <c r="M239" s="7" t="s">
        <v>32</v>
      </c>
      <c r="N239" s="7" t="s">
        <v>23</v>
      </c>
    </row>
    <row r="240" spans="1:14" ht="72">
      <c r="A240" s="7" t="str">
        <f>"2022-05-27"</f>
        <v>2022-05-27</v>
      </c>
      <c r="B240" s="7" t="str">
        <f>"1930"</f>
        <v>1930</v>
      </c>
      <c r="C240" s="8" t="s">
        <v>362</v>
      </c>
      <c r="D240" s="6" t="s">
        <v>63</v>
      </c>
      <c r="E240" s="7" t="str">
        <f>" "</f>
        <v> </v>
      </c>
      <c r="F240" s="7">
        <v>0</v>
      </c>
      <c r="G240" s="7" t="s">
        <v>76</v>
      </c>
      <c r="H240" s="7" t="s">
        <v>363</v>
      </c>
      <c r="I240" s="7" t="s">
        <v>17</v>
      </c>
      <c r="J240" s="5" t="s">
        <v>458</v>
      </c>
      <c r="K240" s="6" t="s">
        <v>364</v>
      </c>
      <c r="L240" s="7">
        <v>2001</v>
      </c>
      <c r="M240" s="7" t="s">
        <v>18</v>
      </c>
      <c r="N240" s="7"/>
    </row>
    <row r="241" spans="1:14" ht="43.5">
      <c r="A241" s="7" t="str">
        <f>"2022-05-27"</f>
        <v>2022-05-27</v>
      </c>
      <c r="B241" s="7" t="str">
        <f>"2105"</f>
        <v>2105</v>
      </c>
      <c r="C241" s="8" t="s">
        <v>365</v>
      </c>
      <c r="D241" s="6" t="s">
        <v>367</v>
      </c>
      <c r="E241" s="7" t="str">
        <f>"01"</f>
        <v>01</v>
      </c>
      <c r="F241" s="7">
        <v>8</v>
      </c>
      <c r="G241" s="7"/>
      <c r="H241" s="7"/>
      <c r="I241" s="7" t="s">
        <v>17</v>
      </c>
      <c r="J241" s="5" t="s">
        <v>459</v>
      </c>
      <c r="K241" s="6" t="s">
        <v>366</v>
      </c>
      <c r="L241" s="7">
        <v>2018</v>
      </c>
      <c r="M241" s="7" t="s">
        <v>18</v>
      </c>
      <c r="N241" s="7"/>
    </row>
    <row r="242" spans="1:14" ht="72">
      <c r="A242" s="7" t="str">
        <f>"2022-05-27"</f>
        <v>2022-05-27</v>
      </c>
      <c r="B242" s="7" t="str">
        <f>"2115"</f>
        <v>2115</v>
      </c>
      <c r="C242" s="8" t="s">
        <v>368</v>
      </c>
      <c r="D242" s="6" t="s">
        <v>63</v>
      </c>
      <c r="E242" s="7" t="str">
        <f>" "</f>
        <v> </v>
      </c>
      <c r="F242" s="7">
        <v>0</v>
      </c>
      <c r="G242" s="7"/>
      <c r="H242" s="7"/>
      <c r="I242" s="7"/>
      <c r="J242" s="5" t="s">
        <v>471</v>
      </c>
      <c r="K242" s="6" t="s">
        <v>369</v>
      </c>
      <c r="L242" s="7">
        <v>2022</v>
      </c>
      <c r="M242" s="7" t="s">
        <v>18</v>
      </c>
      <c r="N242" s="7"/>
    </row>
    <row r="243" spans="1:13" ht="72">
      <c r="A243" s="1" t="str">
        <f>"2022-05-27"</f>
        <v>2022-05-27</v>
      </c>
      <c r="B243" s="1" t="str">
        <f>"2215"</f>
        <v>2215</v>
      </c>
      <c r="C243" t="s">
        <v>370</v>
      </c>
      <c r="E243" s="1" t="str">
        <f>"2022"</f>
        <v>2022</v>
      </c>
      <c r="F243" s="1">
        <v>0</v>
      </c>
      <c r="G243" s="1" t="s">
        <v>76</v>
      </c>
      <c r="H243" s="1" t="s">
        <v>179</v>
      </c>
      <c r="I243" s="1" t="s">
        <v>17</v>
      </c>
      <c r="J243" s="4"/>
      <c r="K243" s="2" t="s">
        <v>371</v>
      </c>
      <c r="L243" s="1">
        <v>2022</v>
      </c>
      <c r="M243" s="1" t="s">
        <v>18</v>
      </c>
    </row>
    <row r="244" spans="1:13" ht="87">
      <c r="A244" s="1" t="str">
        <f>"2022-05-27"</f>
        <v>2022-05-27</v>
      </c>
      <c r="B244" s="1" t="str">
        <f>"2405"</f>
        <v>2405</v>
      </c>
      <c r="C244" t="s">
        <v>13</v>
      </c>
      <c r="E244" s="1" t="str">
        <f>"02"</f>
        <v>02</v>
      </c>
      <c r="F244" s="1">
        <v>11</v>
      </c>
      <c r="G244" s="1" t="s">
        <v>14</v>
      </c>
      <c r="H244" s="1" t="s">
        <v>15</v>
      </c>
      <c r="I244" s="1" t="s">
        <v>17</v>
      </c>
      <c r="J244" s="4"/>
      <c r="K244" s="2" t="s">
        <v>16</v>
      </c>
      <c r="L244" s="1">
        <v>2011</v>
      </c>
      <c r="M244" s="1" t="s">
        <v>18</v>
      </c>
    </row>
    <row r="245" spans="1:13" ht="87">
      <c r="A245" s="1" t="str">
        <f>"2022-05-27"</f>
        <v>2022-05-27</v>
      </c>
      <c r="B245" s="1" t="str">
        <f>"2505"</f>
        <v>2505</v>
      </c>
      <c r="C245" t="s">
        <v>13</v>
      </c>
      <c r="E245" s="1" t="str">
        <f>"02"</f>
        <v>02</v>
      </c>
      <c r="F245" s="1">
        <v>11</v>
      </c>
      <c r="G245" s="1" t="s">
        <v>14</v>
      </c>
      <c r="H245" s="1" t="s">
        <v>15</v>
      </c>
      <c r="I245" s="1" t="s">
        <v>17</v>
      </c>
      <c r="J245" s="4"/>
      <c r="K245" s="2" t="s">
        <v>16</v>
      </c>
      <c r="L245" s="1">
        <v>2011</v>
      </c>
      <c r="M245" s="1" t="s">
        <v>18</v>
      </c>
    </row>
    <row r="246" spans="1:13" ht="87">
      <c r="A246" s="1" t="str">
        <f>"2022-05-27"</f>
        <v>2022-05-27</v>
      </c>
      <c r="B246" s="1" t="str">
        <f>"2600"</f>
        <v>2600</v>
      </c>
      <c r="C246" t="s">
        <v>13</v>
      </c>
      <c r="E246" s="1" t="str">
        <f>"02"</f>
        <v>02</v>
      </c>
      <c r="F246" s="1">
        <v>11</v>
      </c>
      <c r="G246" s="1" t="s">
        <v>14</v>
      </c>
      <c r="H246" s="1" t="s">
        <v>15</v>
      </c>
      <c r="I246" s="1" t="s">
        <v>17</v>
      </c>
      <c r="J246" s="4"/>
      <c r="K246" s="2" t="s">
        <v>16</v>
      </c>
      <c r="L246" s="1">
        <v>2011</v>
      </c>
      <c r="M246" s="1" t="s">
        <v>18</v>
      </c>
    </row>
    <row r="247" spans="1:13" ht="87">
      <c r="A247" s="1" t="str">
        <f>"2022-05-27"</f>
        <v>2022-05-27</v>
      </c>
      <c r="B247" s="1" t="str">
        <f>"2700"</f>
        <v>2700</v>
      </c>
      <c r="C247" t="s">
        <v>13</v>
      </c>
      <c r="E247" s="1" t="str">
        <f>"02"</f>
        <v>02</v>
      </c>
      <c r="F247" s="1">
        <v>11</v>
      </c>
      <c r="G247" s="1" t="s">
        <v>14</v>
      </c>
      <c r="H247" s="1" t="s">
        <v>15</v>
      </c>
      <c r="I247" s="1" t="s">
        <v>17</v>
      </c>
      <c r="J247" s="4"/>
      <c r="K247" s="2" t="s">
        <v>16</v>
      </c>
      <c r="L247" s="1">
        <v>2011</v>
      </c>
      <c r="M247" s="1" t="s">
        <v>18</v>
      </c>
    </row>
    <row r="248" spans="1:13" ht="87">
      <c r="A248" s="1" t="str">
        <f>"2022-05-27"</f>
        <v>2022-05-27</v>
      </c>
      <c r="B248" s="1" t="str">
        <f>"2800"</f>
        <v>2800</v>
      </c>
      <c r="C248" t="s">
        <v>13</v>
      </c>
      <c r="E248" s="1" t="str">
        <f>"02"</f>
        <v>02</v>
      </c>
      <c r="F248" s="1">
        <v>11</v>
      </c>
      <c r="G248" s="1" t="s">
        <v>14</v>
      </c>
      <c r="H248" s="1" t="s">
        <v>15</v>
      </c>
      <c r="I248" s="1" t="s">
        <v>17</v>
      </c>
      <c r="J248" s="4"/>
      <c r="K248" s="2" t="s">
        <v>16</v>
      </c>
      <c r="L248" s="1">
        <v>2011</v>
      </c>
      <c r="M248" s="1" t="s">
        <v>18</v>
      </c>
    </row>
    <row r="249" spans="1:13" ht="87">
      <c r="A249" s="1" t="str">
        <f>"2022-05-28"</f>
        <v>2022-05-28</v>
      </c>
      <c r="B249" s="1" t="str">
        <f>"0500"</f>
        <v>0500</v>
      </c>
      <c r="C249" t="s">
        <v>13</v>
      </c>
      <c r="E249" s="1" t="str">
        <f>"02"</f>
        <v>02</v>
      </c>
      <c r="F249" s="1">
        <v>11</v>
      </c>
      <c r="G249" s="1" t="s">
        <v>14</v>
      </c>
      <c r="H249" s="1" t="s">
        <v>15</v>
      </c>
      <c r="I249" s="1" t="s">
        <v>17</v>
      </c>
      <c r="J249" s="4"/>
      <c r="K249" s="2" t="s">
        <v>16</v>
      </c>
      <c r="L249" s="1">
        <v>2011</v>
      </c>
      <c r="M249" s="1" t="s">
        <v>18</v>
      </c>
    </row>
    <row r="250" spans="1:13" ht="28.5">
      <c r="A250" s="1" t="str">
        <f>"2022-05-28"</f>
        <v>2022-05-28</v>
      </c>
      <c r="B250" s="1" t="str">
        <f>"0600"</f>
        <v>0600</v>
      </c>
      <c r="C250" t="s">
        <v>19</v>
      </c>
      <c r="D250" s="2" t="s">
        <v>327</v>
      </c>
      <c r="E250" s="1" t="str">
        <f>"02"</f>
        <v>02</v>
      </c>
      <c r="F250" s="1">
        <v>11</v>
      </c>
      <c r="G250" s="1" t="s">
        <v>20</v>
      </c>
      <c r="I250" s="1" t="s">
        <v>17</v>
      </c>
      <c r="J250" s="4"/>
      <c r="K250" s="2" t="s">
        <v>21</v>
      </c>
      <c r="L250" s="1">
        <v>2019</v>
      </c>
      <c r="M250" s="1" t="s">
        <v>18</v>
      </c>
    </row>
    <row r="251" spans="1:13" ht="28.5">
      <c r="A251" s="1" t="str">
        <f>"2022-05-28"</f>
        <v>2022-05-28</v>
      </c>
      <c r="B251" s="1" t="str">
        <f>"0625"</f>
        <v>0625</v>
      </c>
      <c r="C251" t="s">
        <v>19</v>
      </c>
      <c r="D251" s="2" t="s">
        <v>22</v>
      </c>
      <c r="E251" s="1" t="str">
        <f>"02"</f>
        <v>02</v>
      </c>
      <c r="F251" s="1">
        <v>13</v>
      </c>
      <c r="G251" s="1" t="s">
        <v>20</v>
      </c>
      <c r="I251" s="1" t="s">
        <v>17</v>
      </c>
      <c r="J251" s="4"/>
      <c r="K251" s="2" t="s">
        <v>21</v>
      </c>
      <c r="L251" s="1">
        <v>2019</v>
      </c>
      <c r="M251" s="1" t="s">
        <v>18</v>
      </c>
    </row>
    <row r="252" spans="1:13" ht="57.75">
      <c r="A252" s="1" t="str">
        <f>"2022-05-28"</f>
        <v>2022-05-28</v>
      </c>
      <c r="B252" s="1" t="str">
        <f>"0650"</f>
        <v>0650</v>
      </c>
      <c r="C252" t="s">
        <v>25</v>
      </c>
      <c r="D252" s="2" t="s">
        <v>373</v>
      </c>
      <c r="E252" s="1" t="str">
        <f>"02"</f>
        <v>02</v>
      </c>
      <c r="F252" s="1">
        <v>6</v>
      </c>
      <c r="G252" s="1" t="s">
        <v>20</v>
      </c>
      <c r="I252" s="1" t="s">
        <v>17</v>
      </c>
      <c r="J252" s="4"/>
      <c r="K252" s="2" t="s">
        <v>372</v>
      </c>
      <c r="L252" s="1">
        <v>2018</v>
      </c>
      <c r="M252" s="1" t="s">
        <v>28</v>
      </c>
    </row>
    <row r="253" spans="1:13" ht="57.75">
      <c r="A253" s="1" t="str">
        <f>"2022-05-28"</f>
        <v>2022-05-28</v>
      </c>
      <c r="B253" s="1" t="str">
        <f>"0715"</f>
        <v>0715</v>
      </c>
      <c r="C253" t="s">
        <v>29</v>
      </c>
      <c r="E253" s="1" t="str">
        <f>"03"</f>
        <v>03</v>
      </c>
      <c r="F253" s="1">
        <v>9</v>
      </c>
      <c r="G253" s="1" t="s">
        <v>20</v>
      </c>
      <c r="I253" s="1" t="s">
        <v>17</v>
      </c>
      <c r="J253" s="4"/>
      <c r="K253" s="2" t="s">
        <v>30</v>
      </c>
      <c r="L253" s="1">
        <v>2015</v>
      </c>
      <c r="M253" s="1" t="s">
        <v>32</v>
      </c>
    </row>
    <row r="254" spans="1:13" ht="72">
      <c r="A254" s="1" t="str">
        <f>"2022-05-28"</f>
        <v>2022-05-28</v>
      </c>
      <c r="B254" s="1" t="str">
        <f>"0730"</f>
        <v>0730</v>
      </c>
      <c r="C254" t="s">
        <v>33</v>
      </c>
      <c r="D254" s="2" t="s">
        <v>375</v>
      </c>
      <c r="E254" s="1" t="str">
        <f>"01"</f>
        <v>01</v>
      </c>
      <c r="F254" s="1">
        <v>19</v>
      </c>
      <c r="G254" s="1" t="s">
        <v>20</v>
      </c>
      <c r="I254" s="1" t="s">
        <v>17</v>
      </c>
      <c r="J254" s="4"/>
      <c r="K254" s="2" t="s">
        <v>374</v>
      </c>
      <c r="L254" s="1">
        <v>2019</v>
      </c>
      <c r="M254" s="1" t="s">
        <v>32</v>
      </c>
    </row>
    <row r="255" spans="1:13" ht="87">
      <c r="A255" s="1" t="str">
        <f>"2022-05-28"</f>
        <v>2022-05-28</v>
      </c>
      <c r="B255" s="1" t="str">
        <f>"0755"</f>
        <v>0755</v>
      </c>
      <c r="C255" t="s">
        <v>36</v>
      </c>
      <c r="D255" s="2" t="s">
        <v>376</v>
      </c>
      <c r="E255" s="1" t="str">
        <f>"01"</f>
        <v>01</v>
      </c>
      <c r="F255" s="1">
        <v>18</v>
      </c>
      <c r="G255" s="1" t="s">
        <v>20</v>
      </c>
      <c r="I255" s="1" t="s">
        <v>17</v>
      </c>
      <c r="J255" s="4"/>
      <c r="K255" s="2" t="s">
        <v>37</v>
      </c>
      <c r="L255" s="1">
        <v>2018</v>
      </c>
      <c r="M255" s="1" t="s">
        <v>28</v>
      </c>
    </row>
    <row r="256" spans="1:13" ht="72">
      <c r="A256" s="1" t="str">
        <f>"2022-05-28"</f>
        <v>2022-05-28</v>
      </c>
      <c r="B256" s="1" t="str">
        <f>"0805"</f>
        <v>0805</v>
      </c>
      <c r="C256" t="s">
        <v>91</v>
      </c>
      <c r="D256" s="2" t="s">
        <v>378</v>
      </c>
      <c r="E256" s="1" t="str">
        <f>"01"</f>
        <v>01</v>
      </c>
      <c r="F256" s="1">
        <v>11</v>
      </c>
      <c r="G256" s="1" t="s">
        <v>20</v>
      </c>
      <c r="I256" s="1" t="s">
        <v>17</v>
      </c>
      <c r="J256" s="4"/>
      <c r="K256" s="2" t="s">
        <v>377</v>
      </c>
      <c r="L256" s="1">
        <v>2020</v>
      </c>
      <c r="M256" s="1" t="s">
        <v>28</v>
      </c>
    </row>
    <row r="257" spans="1:13" ht="57.75">
      <c r="A257" s="1" t="str">
        <f>"2022-05-28"</f>
        <v>2022-05-28</v>
      </c>
      <c r="B257" s="1" t="str">
        <f>"0815"</f>
        <v>0815</v>
      </c>
      <c r="C257" t="s">
        <v>42</v>
      </c>
      <c r="D257" s="2" t="s">
        <v>380</v>
      </c>
      <c r="E257" s="1" t="str">
        <f>"01"</f>
        <v>01</v>
      </c>
      <c r="F257" s="1">
        <v>3</v>
      </c>
      <c r="G257" s="1" t="s">
        <v>20</v>
      </c>
      <c r="I257" s="1" t="s">
        <v>17</v>
      </c>
      <c r="J257" s="4"/>
      <c r="K257" s="2" t="s">
        <v>379</v>
      </c>
      <c r="L257" s="1">
        <v>2021</v>
      </c>
      <c r="M257" s="1" t="s">
        <v>44</v>
      </c>
    </row>
    <row r="258" spans="1:13" ht="43.5">
      <c r="A258" s="1" t="str">
        <f>"2022-05-28"</f>
        <v>2022-05-28</v>
      </c>
      <c r="B258" s="1" t="str">
        <f>"0820"</f>
        <v>0820</v>
      </c>
      <c r="C258" t="s">
        <v>45</v>
      </c>
      <c r="D258" s="2" t="s">
        <v>382</v>
      </c>
      <c r="E258" s="1" t="str">
        <f>"01"</f>
        <v>01</v>
      </c>
      <c r="F258" s="1">
        <v>8</v>
      </c>
      <c r="G258" s="1" t="s">
        <v>20</v>
      </c>
      <c r="I258" s="1" t="s">
        <v>17</v>
      </c>
      <c r="J258" s="4"/>
      <c r="K258" s="2" t="s">
        <v>381</v>
      </c>
      <c r="L258" s="1">
        <v>2009</v>
      </c>
      <c r="M258" s="1" t="s">
        <v>32</v>
      </c>
    </row>
    <row r="259" spans="1:13" ht="72">
      <c r="A259" s="1" t="str">
        <f>"2022-05-28"</f>
        <v>2022-05-28</v>
      </c>
      <c r="B259" s="1" t="str">
        <f>"0845"</f>
        <v>0845</v>
      </c>
      <c r="C259" t="s">
        <v>48</v>
      </c>
      <c r="E259" s="1" t="str">
        <f>"01"</f>
        <v>01</v>
      </c>
      <c r="F259" s="1">
        <v>17</v>
      </c>
      <c r="G259" s="1" t="s">
        <v>14</v>
      </c>
      <c r="H259" s="1" t="s">
        <v>49</v>
      </c>
      <c r="I259" s="1" t="s">
        <v>17</v>
      </c>
      <c r="J259" s="4"/>
      <c r="K259" s="2" t="s">
        <v>50</v>
      </c>
      <c r="L259" s="1">
        <v>2012</v>
      </c>
      <c r="M259" s="1" t="s">
        <v>18</v>
      </c>
    </row>
    <row r="260" spans="1:13" ht="57.75">
      <c r="A260" s="1" t="str">
        <f>"2022-05-28"</f>
        <v>2022-05-28</v>
      </c>
      <c r="B260" s="1" t="str">
        <f>"0910"</f>
        <v>0910</v>
      </c>
      <c r="C260" t="s">
        <v>51</v>
      </c>
      <c r="D260" s="2" t="s">
        <v>384</v>
      </c>
      <c r="E260" s="1" t="str">
        <f>"02"</f>
        <v>02</v>
      </c>
      <c r="F260" s="1">
        <v>10</v>
      </c>
      <c r="G260" s="1" t="s">
        <v>14</v>
      </c>
      <c r="I260" s="1" t="s">
        <v>17</v>
      </c>
      <c r="J260" s="4"/>
      <c r="K260" s="2" t="s">
        <v>383</v>
      </c>
      <c r="L260" s="1">
        <v>2014</v>
      </c>
      <c r="M260" s="1" t="s">
        <v>18</v>
      </c>
    </row>
    <row r="261" spans="1:13" ht="72">
      <c r="A261" s="1" t="str">
        <f>"2022-05-28"</f>
        <v>2022-05-28</v>
      </c>
      <c r="B261" s="1" t="str">
        <f>"0935"</f>
        <v>0935</v>
      </c>
      <c r="C261" t="s">
        <v>54</v>
      </c>
      <c r="D261" s="2" t="s">
        <v>386</v>
      </c>
      <c r="E261" s="1" t="str">
        <f>"04"</f>
        <v>04</v>
      </c>
      <c r="F261" s="1">
        <v>13</v>
      </c>
      <c r="G261" s="1" t="s">
        <v>20</v>
      </c>
      <c r="I261" s="1" t="s">
        <v>17</v>
      </c>
      <c r="J261" s="4"/>
      <c r="K261" s="2" t="s">
        <v>385</v>
      </c>
      <c r="L261" s="1">
        <v>2020</v>
      </c>
      <c r="M261" s="1" t="s">
        <v>28</v>
      </c>
    </row>
    <row r="262" spans="1:14" ht="72">
      <c r="A262" s="1" t="str">
        <f>"2022-05-28"</f>
        <v>2022-05-28</v>
      </c>
      <c r="B262" s="1" t="str">
        <f>"1000"</f>
        <v>1000</v>
      </c>
      <c r="C262" t="s">
        <v>387</v>
      </c>
      <c r="E262" s="1" t="str">
        <f>" "</f>
        <v> </v>
      </c>
      <c r="F262" s="1">
        <v>0</v>
      </c>
      <c r="G262" s="1" t="s">
        <v>14</v>
      </c>
      <c r="I262" s="1" t="s">
        <v>17</v>
      </c>
      <c r="J262" s="4"/>
      <c r="K262" s="2" t="s">
        <v>388</v>
      </c>
      <c r="L262" s="1">
        <v>2012</v>
      </c>
      <c r="M262" s="1" t="s">
        <v>18</v>
      </c>
      <c r="N262" s="1" t="s">
        <v>23</v>
      </c>
    </row>
    <row r="263" spans="1:13" ht="57.75">
      <c r="A263" s="1" t="str">
        <f>"2022-05-28"</f>
        <v>2022-05-28</v>
      </c>
      <c r="B263" s="1" t="str">
        <f>"1100"</f>
        <v>1100</v>
      </c>
      <c r="C263" t="s">
        <v>134</v>
      </c>
      <c r="D263" s="2" t="s">
        <v>390</v>
      </c>
      <c r="E263" s="1" t="str">
        <f>"2020"</f>
        <v>2020</v>
      </c>
      <c r="F263" s="1">
        <v>6</v>
      </c>
      <c r="G263" s="1" t="s">
        <v>20</v>
      </c>
      <c r="I263" s="1" t="s">
        <v>17</v>
      </c>
      <c r="J263" s="4"/>
      <c r="K263" s="2" t="s">
        <v>389</v>
      </c>
      <c r="L263" s="1">
        <v>2020</v>
      </c>
      <c r="M263" s="1" t="s">
        <v>18</v>
      </c>
    </row>
    <row r="264" spans="1:14" ht="72">
      <c r="A264" s="1" t="str">
        <f>"2022-05-28"</f>
        <v>2022-05-28</v>
      </c>
      <c r="B264" s="1" t="str">
        <f>"1135"</f>
        <v>1135</v>
      </c>
      <c r="C264" t="s">
        <v>198</v>
      </c>
      <c r="D264" s="2" t="s">
        <v>434</v>
      </c>
      <c r="E264" s="1" t="str">
        <f>"01"</f>
        <v>01</v>
      </c>
      <c r="F264" s="1">
        <v>4</v>
      </c>
      <c r="G264" s="1" t="s">
        <v>14</v>
      </c>
      <c r="I264" s="1" t="s">
        <v>17</v>
      </c>
      <c r="J264" s="4"/>
      <c r="K264" s="2" t="s">
        <v>361</v>
      </c>
      <c r="L264" s="1">
        <v>2015</v>
      </c>
      <c r="M264" s="1" t="s">
        <v>32</v>
      </c>
      <c r="N264" s="1" t="s">
        <v>23</v>
      </c>
    </row>
    <row r="265" spans="1:13" ht="72">
      <c r="A265" s="1" t="str">
        <f>"2022-05-28"</f>
        <v>2022-05-28</v>
      </c>
      <c r="B265" s="1" t="str">
        <f>"1225"</f>
        <v>1225</v>
      </c>
      <c r="C265" t="s">
        <v>290</v>
      </c>
      <c r="D265" s="2" t="s">
        <v>392</v>
      </c>
      <c r="E265" s="1" t="str">
        <f>"2"</f>
        <v>2</v>
      </c>
      <c r="F265" s="1">
        <v>0</v>
      </c>
      <c r="G265" s="1" t="s">
        <v>14</v>
      </c>
      <c r="I265" s="1" t="s">
        <v>17</v>
      </c>
      <c r="J265" s="4"/>
      <c r="K265" s="2" t="s">
        <v>391</v>
      </c>
      <c r="L265" s="1">
        <v>2017</v>
      </c>
      <c r="M265" s="1" t="s">
        <v>18</v>
      </c>
    </row>
    <row r="266" spans="1:14" ht="28.5">
      <c r="A266" s="7" t="str">
        <f>"2022-05-28"</f>
        <v>2022-05-28</v>
      </c>
      <c r="B266" s="7" t="str">
        <f>"1300"</f>
        <v>1300</v>
      </c>
      <c r="C266" s="8" t="s">
        <v>393</v>
      </c>
      <c r="D266" s="6"/>
      <c r="E266" s="7" t="str">
        <f>"2022"</f>
        <v>2022</v>
      </c>
      <c r="F266" s="7">
        <v>8</v>
      </c>
      <c r="G266" s="7" t="s">
        <v>58</v>
      </c>
      <c r="H266" s="7"/>
      <c r="I266" s="7"/>
      <c r="J266" s="5" t="s">
        <v>460</v>
      </c>
      <c r="K266" s="6" t="s">
        <v>394</v>
      </c>
      <c r="L266" s="7">
        <v>2022</v>
      </c>
      <c r="M266" s="7" t="s">
        <v>18</v>
      </c>
      <c r="N266" s="7"/>
    </row>
    <row r="267" spans="1:14" ht="28.5">
      <c r="A267" s="7" t="str">
        <f>"2022-05-28"</f>
        <v>2022-05-28</v>
      </c>
      <c r="B267" s="7" t="str">
        <f>"1430"</f>
        <v>1430</v>
      </c>
      <c r="C267" s="8" t="s">
        <v>435</v>
      </c>
      <c r="D267" s="6"/>
      <c r="E267" s="7" t="str">
        <f>"2022"</f>
        <v>2022</v>
      </c>
      <c r="F267" s="7">
        <v>6</v>
      </c>
      <c r="G267" s="7" t="s">
        <v>58</v>
      </c>
      <c r="H267" s="7"/>
      <c r="I267" s="7" t="s">
        <v>17</v>
      </c>
      <c r="J267" s="5" t="s">
        <v>460</v>
      </c>
      <c r="K267" s="6" t="s">
        <v>395</v>
      </c>
      <c r="L267" s="7">
        <v>2022</v>
      </c>
      <c r="M267" s="7" t="s">
        <v>18</v>
      </c>
      <c r="N267" s="7"/>
    </row>
    <row r="268" spans="1:14" ht="43.5">
      <c r="A268" s="7" t="str">
        <f>"2022-05-28"</f>
        <v>2022-05-28</v>
      </c>
      <c r="B268" s="7" t="str">
        <f>"1600"</f>
        <v>1600</v>
      </c>
      <c r="C268" s="8" t="s">
        <v>396</v>
      </c>
      <c r="D268" s="6"/>
      <c r="E268" s="7" t="str">
        <f>"1"</f>
        <v>1</v>
      </c>
      <c r="F268" s="7">
        <v>17</v>
      </c>
      <c r="G268" s="7" t="s">
        <v>58</v>
      </c>
      <c r="H268" s="7"/>
      <c r="I268" s="7"/>
      <c r="J268" s="5" t="s">
        <v>461</v>
      </c>
      <c r="K268" s="6" t="s">
        <v>397</v>
      </c>
      <c r="L268" s="7">
        <v>0</v>
      </c>
      <c r="M268" s="7" t="s">
        <v>398</v>
      </c>
      <c r="N268" s="7"/>
    </row>
    <row r="269" spans="1:14" ht="72">
      <c r="A269" s="7" t="str">
        <f>"2022-05-28"</f>
        <v>2022-05-28</v>
      </c>
      <c r="B269" s="7" t="str">
        <f>"1750"</f>
        <v>1750</v>
      </c>
      <c r="C269" s="8" t="s">
        <v>399</v>
      </c>
      <c r="D269" s="6" t="s">
        <v>401</v>
      </c>
      <c r="E269" s="7" t="str">
        <f>"01"</f>
        <v>01</v>
      </c>
      <c r="F269" s="7">
        <v>6</v>
      </c>
      <c r="G269" s="7" t="s">
        <v>14</v>
      </c>
      <c r="H269" s="7"/>
      <c r="I269" s="7" t="s">
        <v>17</v>
      </c>
      <c r="J269" s="5" t="s">
        <v>462</v>
      </c>
      <c r="K269" s="6" t="s">
        <v>400</v>
      </c>
      <c r="L269" s="7">
        <v>2017</v>
      </c>
      <c r="M269" s="7" t="s">
        <v>28</v>
      </c>
      <c r="N269" s="7"/>
    </row>
    <row r="270" spans="1:14" ht="57.75">
      <c r="A270" s="7" t="str">
        <f>"2022-05-28"</f>
        <v>2022-05-28</v>
      </c>
      <c r="B270" s="7" t="str">
        <f>"1820"</f>
        <v>1820</v>
      </c>
      <c r="C270" s="8" t="s">
        <v>402</v>
      </c>
      <c r="D270" s="6" t="s">
        <v>403</v>
      </c>
      <c r="E270" s="7" t="str">
        <f>"02"</f>
        <v>02</v>
      </c>
      <c r="F270" s="7">
        <v>10</v>
      </c>
      <c r="G270" s="7" t="s">
        <v>14</v>
      </c>
      <c r="H270" s="7"/>
      <c r="I270" s="7"/>
      <c r="J270" s="5" t="s">
        <v>463</v>
      </c>
      <c r="K270" s="6" t="s">
        <v>436</v>
      </c>
      <c r="L270" s="7">
        <v>2020</v>
      </c>
      <c r="M270" s="7" t="s">
        <v>28</v>
      </c>
      <c r="N270" s="7"/>
    </row>
    <row r="271" spans="1:13" ht="57.75">
      <c r="A271" s="1" t="str">
        <f>"2022-05-28"</f>
        <v>2022-05-28</v>
      </c>
      <c r="B271" s="1" t="str">
        <f>"1850"</f>
        <v>1850</v>
      </c>
      <c r="C271" t="s">
        <v>73</v>
      </c>
      <c r="E271" s="1" t="str">
        <f>"2022"</f>
        <v>2022</v>
      </c>
      <c r="F271" s="1">
        <v>100</v>
      </c>
      <c r="G271" s="1" t="s">
        <v>58</v>
      </c>
      <c r="J271" s="4"/>
      <c r="K271" s="2" t="s">
        <v>74</v>
      </c>
      <c r="L271" s="1">
        <v>0</v>
      </c>
      <c r="M271" s="1" t="s">
        <v>18</v>
      </c>
    </row>
    <row r="272" spans="1:14" ht="72">
      <c r="A272" s="7" t="str">
        <f>"2022-05-28"</f>
        <v>2022-05-28</v>
      </c>
      <c r="B272" s="7" t="str">
        <f>"1900"</f>
        <v>1900</v>
      </c>
      <c r="C272" s="8" t="s">
        <v>404</v>
      </c>
      <c r="D272" s="6"/>
      <c r="E272" s="7" t="str">
        <f>"03"</f>
        <v>03</v>
      </c>
      <c r="F272" s="7">
        <v>5</v>
      </c>
      <c r="G272" s="7" t="s">
        <v>14</v>
      </c>
      <c r="H272" s="7" t="s">
        <v>49</v>
      </c>
      <c r="I272" s="7" t="s">
        <v>17</v>
      </c>
      <c r="J272" s="5" t="s">
        <v>464</v>
      </c>
      <c r="K272" s="6" t="s">
        <v>405</v>
      </c>
      <c r="L272" s="7">
        <v>2019</v>
      </c>
      <c r="M272" s="7" t="s">
        <v>109</v>
      </c>
      <c r="N272" s="7"/>
    </row>
    <row r="273" spans="1:14" ht="87">
      <c r="A273" s="7" t="str">
        <f>"2022-05-28"</f>
        <v>2022-05-28</v>
      </c>
      <c r="B273" s="7" t="str">
        <f>"1930"</f>
        <v>1930</v>
      </c>
      <c r="C273" s="8" t="s">
        <v>406</v>
      </c>
      <c r="D273" s="6" t="s">
        <v>408</v>
      </c>
      <c r="E273" s="7" t="str">
        <f>"03"</f>
        <v>03</v>
      </c>
      <c r="F273" s="7">
        <v>1</v>
      </c>
      <c r="G273" s="7" t="s">
        <v>76</v>
      </c>
      <c r="H273" s="7" t="s">
        <v>83</v>
      </c>
      <c r="I273" s="7" t="s">
        <v>17</v>
      </c>
      <c r="J273" s="5" t="s">
        <v>465</v>
      </c>
      <c r="K273" s="6" t="s">
        <v>407</v>
      </c>
      <c r="L273" s="7">
        <v>2021</v>
      </c>
      <c r="M273" s="7" t="s">
        <v>18</v>
      </c>
      <c r="N273" s="7" t="s">
        <v>23</v>
      </c>
    </row>
    <row r="274" spans="1:14" ht="87">
      <c r="A274" s="7" t="str">
        <f>"2022-05-28"</f>
        <v>2022-05-28</v>
      </c>
      <c r="B274" s="7" t="str">
        <f>"2030"</f>
        <v>2030</v>
      </c>
      <c r="C274" s="8" t="s">
        <v>409</v>
      </c>
      <c r="D274" s="6"/>
      <c r="E274" s="7" t="str">
        <f>"00"</f>
        <v>00</v>
      </c>
      <c r="F274" s="7">
        <v>0</v>
      </c>
      <c r="G274" s="7" t="s">
        <v>149</v>
      </c>
      <c r="H274" s="7" t="s">
        <v>410</v>
      </c>
      <c r="I274" s="7" t="s">
        <v>17</v>
      </c>
      <c r="J274" s="5" t="s">
        <v>445</v>
      </c>
      <c r="K274" s="6" t="s">
        <v>411</v>
      </c>
      <c r="L274" s="7">
        <v>2016</v>
      </c>
      <c r="M274" s="7" t="s">
        <v>18</v>
      </c>
      <c r="N274" s="7"/>
    </row>
    <row r="275" spans="1:14" ht="43.5">
      <c r="A275" s="7" t="str">
        <f>"2022-05-28"</f>
        <v>2022-05-28</v>
      </c>
      <c r="B275" s="7" t="str">
        <f>"2215"</f>
        <v>2215</v>
      </c>
      <c r="C275" s="8" t="s">
        <v>412</v>
      </c>
      <c r="D275" s="6"/>
      <c r="E275" s="7" t="str">
        <f>" "</f>
        <v> </v>
      </c>
      <c r="F275" s="7">
        <v>0</v>
      </c>
      <c r="G275" s="7" t="s">
        <v>76</v>
      </c>
      <c r="H275" s="7" t="s">
        <v>83</v>
      </c>
      <c r="I275" s="7" t="s">
        <v>17</v>
      </c>
      <c r="J275" s="5" t="s">
        <v>472</v>
      </c>
      <c r="K275" s="6" t="s">
        <v>413</v>
      </c>
      <c r="L275" s="7">
        <v>2020</v>
      </c>
      <c r="M275" s="7" t="s">
        <v>18</v>
      </c>
      <c r="N275" s="7"/>
    </row>
    <row r="276" spans="1:14" ht="72">
      <c r="A276" s="7" t="str">
        <f>"2022-05-28"</f>
        <v>2022-05-28</v>
      </c>
      <c r="B276" s="7" t="str">
        <f>"2235"</f>
        <v>2235</v>
      </c>
      <c r="C276" s="8" t="s">
        <v>414</v>
      </c>
      <c r="D276" s="6"/>
      <c r="E276" s="7" t="str">
        <f>" "</f>
        <v> </v>
      </c>
      <c r="F276" s="7">
        <v>0</v>
      </c>
      <c r="G276" s="7" t="s">
        <v>14</v>
      </c>
      <c r="H276" s="7" t="s">
        <v>215</v>
      </c>
      <c r="I276" s="7" t="s">
        <v>17</v>
      </c>
      <c r="J276" s="5" t="s">
        <v>466</v>
      </c>
      <c r="K276" s="6" t="s">
        <v>415</v>
      </c>
      <c r="L276" s="7">
        <v>2013</v>
      </c>
      <c r="M276" s="7" t="s">
        <v>18</v>
      </c>
      <c r="N276" s="7"/>
    </row>
    <row r="277" spans="1:13" ht="43.5">
      <c r="A277" s="1" t="str">
        <f>"2022-05-28"</f>
        <v>2022-05-28</v>
      </c>
      <c r="B277" s="1" t="str">
        <f>"2415"</f>
        <v>2415</v>
      </c>
      <c r="C277" t="s">
        <v>416</v>
      </c>
      <c r="E277" s="1" t="str">
        <f>"00"</f>
        <v>00</v>
      </c>
      <c r="F277" s="1">
        <v>0</v>
      </c>
      <c r="G277" s="1" t="s">
        <v>20</v>
      </c>
      <c r="I277" s="1" t="s">
        <v>17</v>
      </c>
      <c r="J277" s="4"/>
      <c r="K277" s="2" t="s">
        <v>417</v>
      </c>
      <c r="L277" s="1">
        <v>2018</v>
      </c>
      <c r="M277" s="1" t="s">
        <v>28</v>
      </c>
    </row>
    <row r="278" spans="1:13" ht="72">
      <c r="A278" s="1" t="str">
        <f>"2022-05-28"</f>
        <v>2022-05-28</v>
      </c>
      <c r="B278" s="1" t="str">
        <f>"2440"</f>
        <v>2440</v>
      </c>
      <c r="C278" t="s">
        <v>134</v>
      </c>
      <c r="D278" s="2" t="s">
        <v>419</v>
      </c>
      <c r="E278" s="1" t="str">
        <f>"03"</f>
        <v>03</v>
      </c>
      <c r="F278" s="1">
        <v>6</v>
      </c>
      <c r="G278" s="1" t="s">
        <v>20</v>
      </c>
      <c r="I278" s="1" t="s">
        <v>17</v>
      </c>
      <c r="J278" s="4"/>
      <c r="K278" s="2" t="s">
        <v>418</v>
      </c>
      <c r="L278" s="1">
        <v>2021</v>
      </c>
      <c r="M278" s="1" t="s">
        <v>18</v>
      </c>
    </row>
    <row r="279" spans="1:13" ht="87">
      <c r="A279" s="1" t="str">
        <f>"2022-05-28"</f>
        <v>2022-05-28</v>
      </c>
      <c r="B279" s="1" t="str">
        <f>"2505"</f>
        <v>2505</v>
      </c>
      <c r="C279" t="s">
        <v>13</v>
      </c>
      <c r="E279" s="1" t="str">
        <f>"02"</f>
        <v>02</v>
      </c>
      <c r="F279" s="1">
        <v>12</v>
      </c>
      <c r="G279" s="1" t="s">
        <v>14</v>
      </c>
      <c r="H279" s="1" t="s">
        <v>15</v>
      </c>
      <c r="I279" s="1" t="s">
        <v>17</v>
      </c>
      <c r="J279" s="4"/>
      <c r="K279" s="2" t="s">
        <v>16</v>
      </c>
      <c r="L279" s="1">
        <v>2011</v>
      </c>
      <c r="M279" s="1" t="s">
        <v>18</v>
      </c>
    </row>
    <row r="280" spans="1:13" ht="87">
      <c r="A280" s="1" t="str">
        <f>"2022-05-28"</f>
        <v>2022-05-28</v>
      </c>
      <c r="B280" s="1" t="str">
        <f>"2605"</f>
        <v>2605</v>
      </c>
      <c r="C280" t="s">
        <v>13</v>
      </c>
      <c r="E280" s="1" t="str">
        <f>"02"</f>
        <v>02</v>
      </c>
      <c r="F280" s="1">
        <v>12</v>
      </c>
      <c r="G280" s="1" t="s">
        <v>14</v>
      </c>
      <c r="H280" s="1" t="s">
        <v>15</v>
      </c>
      <c r="I280" s="1" t="s">
        <v>17</v>
      </c>
      <c r="J280" s="4"/>
      <c r="K280" s="2" t="s">
        <v>16</v>
      </c>
      <c r="L280" s="1">
        <v>2011</v>
      </c>
      <c r="M280" s="1" t="s">
        <v>18</v>
      </c>
    </row>
    <row r="281" spans="1:13" ht="87">
      <c r="A281" s="1" t="str">
        <f>"2022-05-28"</f>
        <v>2022-05-28</v>
      </c>
      <c r="B281" s="1" t="str">
        <f>"2705"</f>
        <v>2705</v>
      </c>
      <c r="C281" t="s">
        <v>13</v>
      </c>
      <c r="E281" s="1" t="str">
        <f>"02"</f>
        <v>02</v>
      </c>
      <c r="F281" s="1">
        <v>12</v>
      </c>
      <c r="G281" s="1" t="s">
        <v>14</v>
      </c>
      <c r="H281" s="1" t="s">
        <v>15</v>
      </c>
      <c r="I281" s="1" t="s">
        <v>17</v>
      </c>
      <c r="J281" s="4"/>
      <c r="K281" s="2" t="s">
        <v>16</v>
      </c>
      <c r="L281" s="1">
        <v>2011</v>
      </c>
      <c r="M281" s="1" t="s">
        <v>18</v>
      </c>
    </row>
    <row r="282" spans="1:13" ht="87">
      <c r="A282" s="1" t="str">
        <f>"2022-05-28"</f>
        <v>2022-05-28</v>
      </c>
      <c r="B282" s="1" t="str">
        <f>"2805"</f>
        <v>2805</v>
      </c>
      <c r="C282" t="s">
        <v>13</v>
      </c>
      <c r="E282" s="1" t="str">
        <f>"02"</f>
        <v>02</v>
      </c>
      <c r="F282" s="1">
        <v>12</v>
      </c>
      <c r="G282" s="1" t="s">
        <v>14</v>
      </c>
      <c r="H282" s="1" t="s">
        <v>15</v>
      </c>
      <c r="I282" s="1" t="s">
        <v>17</v>
      </c>
      <c r="J282" s="4"/>
      <c r="K282" s="2" t="s">
        <v>16</v>
      </c>
      <c r="L282" s="1">
        <v>2011</v>
      </c>
      <c r="M282" s="1" t="s">
        <v>18</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2022-04-15T05:32:33Z</dcterms:created>
  <dcterms:modified xsi:type="dcterms:W3CDTF">2022-04-15T05:32:35Z</dcterms:modified>
  <cp:category/>
  <cp:version/>
  <cp:contentType/>
  <cp:contentStatus/>
</cp:coreProperties>
</file>