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62249" sheetId="1" r:id="rId1"/>
  </sheets>
  <definedNames/>
  <calcPr fullCalcOnLoad="1"/>
</workbook>
</file>

<file path=xl/sharedStrings.xml><?xml version="1.0" encoding="utf-8"?>
<sst xmlns="http://schemas.openxmlformats.org/spreadsheetml/2006/main" count="1605" uniqueCount="454">
  <si>
    <t>Date</t>
  </si>
  <si>
    <t>Start Time</t>
  </si>
  <si>
    <t>Title</t>
  </si>
  <si>
    <t>Classification</t>
  </si>
  <si>
    <t>Consumer Advice</t>
  </si>
  <si>
    <t>Digital Epg Synpopsis</t>
  </si>
  <si>
    <t>Episode Title</t>
  </si>
  <si>
    <t>Year of Production</t>
  </si>
  <si>
    <t>Country of Origin</t>
  </si>
  <si>
    <t>Nominal Length</t>
  </si>
  <si>
    <t xml:space="preserve">NITV On The Road: Saltwater Freshwater </t>
  </si>
  <si>
    <t>PG</t>
  </si>
  <si>
    <t>Coloured Stone: In this episode of On the Road Bunna Lawrie shares the stories behind the songs and talks about the history of Coloured Stone when they first started touring and where they are today.</t>
  </si>
  <si>
    <t>Coloured Stone</t>
  </si>
  <si>
    <t xml:space="preserve"> </t>
  </si>
  <si>
    <t>AUSTRALIA</t>
  </si>
  <si>
    <t>52mins</t>
  </si>
  <si>
    <t>Tipi Tales</t>
  </si>
  <si>
    <t>G</t>
  </si>
  <si>
    <t>Set in the crook of a forest, Tipi Tales are adventures in story and song, where Elizabeth, Junior, Russell and Sam play and grow together.</t>
  </si>
  <si>
    <t>I Can't Hear You</t>
  </si>
  <si>
    <t>CANADA</t>
  </si>
  <si>
    <t>13mins</t>
  </si>
  <si>
    <t>Too Much Noise</t>
  </si>
  <si>
    <t>14mins</t>
  </si>
  <si>
    <t>Waabiny Time</t>
  </si>
  <si>
    <t>Noongar people have been solid tool makers for a long, long time. Karli, the boomerang and kitj, the spear are very useful tools.</t>
  </si>
  <si>
    <t>Traditional Tools</t>
  </si>
  <si>
    <t>26mins</t>
  </si>
  <si>
    <t>Move It Mob Style</t>
  </si>
  <si>
    <t>We're here to get you moving and keeping fit and healthy. So get your mum, dad, brothers, sisters, aunties and uncles wherever you are to come and Move it Mob Style!</t>
  </si>
  <si>
    <t>Series 4 Ep 14</t>
  </si>
  <si>
    <t>25mins</t>
  </si>
  <si>
    <t>Bizou</t>
  </si>
  <si>
    <t>A lively, animated pre-school series that explores the wonderful world of animals through the eyes of a cheerful little Aboriginal princess named Bizou.</t>
  </si>
  <si>
    <t>Series 1 Ep 26</t>
  </si>
  <si>
    <t>22mins</t>
  </si>
  <si>
    <t>Mugu Kids</t>
  </si>
  <si>
    <t>Look, listen, learn and dance with Mugu Kids host Jub because she wants all the kids to move their bodies. Aunty Sharon Edgar - Jones teaches her kids some body part words in the Wanarruwa language.</t>
  </si>
  <si>
    <t>Move Your Body</t>
  </si>
  <si>
    <t>Bushwhacked</t>
  </si>
  <si>
    <t>Brandon challenges Kayne to catch a saltwater croc and attach a satellite tag to it to help rangers keep the local community safe.</t>
  </si>
  <si>
    <t>Saltwater Croc</t>
  </si>
  <si>
    <t>23mins</t>
  </si>
  <si>
    <t>Welcome To Wapos Bay</t>
  </si>
  <si>
    <t>The kids of Wapos Bay love adventure and their playground is a vast area that's been home to their Cree ancestors for millennia. As they explore the world around them, they learn respect &amp; cooperation</t>
  </si>
  <si>
    <t>Something To Remember</t>
  </si>
  <si>
    <t>Series 4 Ep 11</t>
  </si>
  <si>
    <t>Hyundai A-League: MCY v BRI Live</t>
  </si>
  <si>
    <t>NC</t>
  </si>
  <si>
    <t>Round 24 of the Hyundai A-League kicks off on SBS 2 with live coverage as Melbourne Victory take on Brisbane Roar at AAMI Park, Melbourne. #SBSALeague</t>
  </si>
  <si>
    <t>A-League Live Round 24: Melbourne City V Brisbane Roar</t>
  </si>
  <si>
    <t>90mins</t>
  </si>
  <si>
    <t>The Point Review</t>
  </si>
  <si>
    <t>NITV National News features the rich diversity of contemporary life within Aboriginal and Torres Strait Islander communities, broadening and redefining the news and current affairs landscape.@NITVNews</t>
  </si>
  <si>
    <t>Point Review, The Ep 3</t>
  </si>
  <si>
    <t>30mins</t>
  </si>
  <si>
    <t>The People Of The Kattawapiskak River</t>
  </si>
  <si>
    <t>In October 2011, Theresa Spence, chief of the Attawapiskat First Nation, declared a state of emergency in her community in northern Ontario.</t>
  </si>
  <si>
    <t>People Of The Kattawapiskak River, The</t>
  </si>
  <si>
    <t>75mins</t>
  </si>
  <si>
    <t>Fraser's Story</t>
  </si>
  <si>
    <t>Exploring the remarkable life history of community leader and senior elder Donald Fraser, this film spans the major cultural, social and political developments in the APY Lands since the late 1940's.</t>
  </si>
  <si>
    <t>50mins</t>
  </si>
  <si>
    <t>One With Nature</t>
  </si>
  <si>
    <t>Innu Guardians</t>
  </si>
  <si>
    <t>From The Western Frontier</t>
  </si>
  <si>
    <t>Life is a thunderstorm; this is true of Uncle Patrick Tittums but he dreams with eyes wide open and believes that anyone can achieve greatness once their storm has passed.</t>
  </si>
  <si>
    <t>Thunderstorms</t>
  </si>
  <si>
    <t>24mins</t>
  </si>
  <si>
    <t>Native Planet</t>
  </si>
  <si>
    <t>Host Simon Baker takes you around the world and deep into fascinating Aboriginal communities and cultures waging a passionate defence of mother earth.</t>
  </si>
  <si>
    <t>Navajo</t>
  </si>
  <si>
    <t>42mins</t>
  </si>
  <si>
    <t>Te Kaea 2016</t>
  </si>
  <si>
    <t>When it happens in the Maori world, you'll hear about it on Te Kaea first. This is Maori Television's flagship news program's week in review, featuring local, national and international stories.</t>
  </si>
  <si>
    <t>Te Kaea 2016 12</t>
  </si>
  <si>
    <t>NEW ZEALAND</t>
  </si>
  <si>
    <t>Paddocks Alight</t>
  </si>
  <si>
    <t>In the wake of Australia's millennium drought and major bush fires in recent years, Aboriginal traditional burning is being revitalised as a method for caring for country.</t>
  </si>
  <si>
    <t>19mins</t>
  </si>
  <si>
    <t>Awaken</t>
  </si>
  <si>
    <t>On the anniversary of her ARIA recognition the singer, songwriter and actress tells us what it was like to be thrust into stardom and the highs and lows of carving a career as a performing artist.</t>
  </si>
  <si>
    <t>Christine Anu: Deadly Red Shoes</t>
  </si>
  <si>
    <t>56mins</t>
  </si>
  <si>
    <t>Gideons Army</t>
  </si>
  <si>
    <t>Documentary that follows young Public Defenders working in the deep South, who are dedicated to working for the people society would rather forget.</t>
  </si>
  <si>
    <t>Gideon's Army</t>
  </si>
  <si>
    <t>95mins</t>
  </si>
  <si>
    <t>Living Black</t>
  </si>
  <si>
    <t xml:space="preserve">Finding Family - 50 years after she was taken from her family as a baby, Kamilaroi woman Elly Chatfield goes on an emotional journey in search of answers, family, and belonging. #LivingBlackSBS
</t>
  </si>
  <si>
    <t>Finding Family</t>
  </si>
  <si>
    <t>The Tundra Book</t>
  </si>
  <si>
    <t>Subtly directed by Aleksei Vakrushev, an award-winning Inuk filmmaker from Chukotka, The Tundra Book provides a rare and stunning glimpse into a world still intertwined with the oldest rhythms of life</t>
  </si>
  <si>
    <t>Tundra Book, The</t>
  </si>
  <si>
    <t>RUSSIA</t>
  </si>
  <si>
    <t>105mins</t>
  </si>
  <si>
    <t>Kids To Coast</t>
  </si>
  <si>
    <t>Kids from the Uluru community visit the coast line to see the ocean for the first time.</t>
  </si>
  <si>
    <t>Innocence Betrayed</t>
  </si>
  <si>
    <t xml:space="preserve">a </t>
  </si>
  <si>
    <t>When three Aboriginal children were murdered in Bowraville in the early 1990's a small community was torn apart, but a long fight to convict their killer began...</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</si>
  <si>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</si>
  <si>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</si>
  <si>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</si>
  <si>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49mins</t>
  </si>
  <si>
    <t>There are maar keny bonar, six seasons. Birak is hot time, time for djiba-djobaliny, swimming time.</t>
  </si>
  <si>
    <t>Seasons And Weather</t>
  </si>
  <si>
    <t>Series 1 Ep 35</t>
  </si>
  <si>
    <t>Series 4 Ep 17</t>
  </si>
  <si>
    <t>Brandon challenges Kayne to find a honey ant in the midst of the central desert - a ridiculous idea, especially when Kayne learns they live four feet underground.</t>
  </si>
  <si>
    <t>Honey Ant</t>
  </si>
  <si>
    <t>Look, listen, learn and dance with Mugu Kids host Jub as she gets up to dance. Miranda Garling performs, You've Got Moves and Uncle Warren Williams teaches the kids in Western Arrernte language.</t>
  </si>
  <si>
    <t>Dance</t>
  </si>
  <si>
    <t>All Access</t>
  </si>
  <si>
    <t>Look, listen, learn and dance with Mugu Kids host Jub as she makes an easy fun paper family cut out. Uncle Jeremy and his daughter Faith teach us some family member words in the Gathang language.</t>
  </si>
  <si>
    <t>Friends And Family</t>
  </si>
  <si>
    <t>Series 3 Ep 20</t>
  </si>
  <si>
    <t xml:space="preserve">Standing On Sacred Ground </t>
  </si>
  <si>
    <t>Native Hawaiins and Aboriginal Australians resist threats to their sacred places in a growing international movement to defend human rights and protect the environment.</t>
  </si>
  <si>
    <t>Islands Of Sanctuary</t>
  </si>
  <si>
    <t>USA</t>
  </si>
  <si>
    <t>55mins</t>
  </si>
  <si>
    <t>Like Water</t>
  </si>
  <si>
    <t>M</t>
  </si>
  <si>
    <t xml:space="preserve">l v </t>
  </si>
  <si>
    <t>In the most brutal and often most misunderstood sport in the world, becoming a champion takes more than just blood, sweat, and tears. Like Water follows middleweight Ultimate Fighter Anderson Silva.</t>
  </si>
  <si>
    <t>BRAZIL</t>
  </si>
  <si>
    <t>72mins</t>
  </si>
  <si>
    <t>Destiny In The Dirt</t>
  </si>
  <si>
    <t>Dylan must decide the path and direction he wants his life to take. What you see is not always what you get. One decision will lead to his destiny. (Short Film)</t>
  </si>
  <si>
    <t>9mins</t>
  </si>
  <si>
    <t>Bikpela Bagarap</t>
  </si>
  <si>
    <t>Exploitation and broken promises, local people treated as second-rate citizens in their own country by logging companies &amp; corrupt politicians. Bikpela Bagarap reveals the human face of logging in PNG</t>
  </si>
  <si>
    <t>PAPUA NEW GUINEA</t>
  </si>
  <si>
    <t>Look, listen, learn and dance with Mugu Kids host Jub. Jason Brown sings about dreaming under the moon and Uncle Warren Williams also performs his song, Skinny Frog.</t>
  </si>
  <si>
    <t>Learn</t>
  </si>
  <si>
    <t>27mins</t>
  </si>
  <si>
    <t>Series 1 Ep 2</t>
  </si>
  <si>
    <t>Hair Cut</t>
  </si>
  <si>
    <t>Bored</t>
  </si>
  <si>
    <t>Brandon challenges Kayne to track down one of the deadliest and rarest spiders on earth: the northern tree-dwelling funnel web spider!</t>
  </si>
  <si>
    <t>Funnel Web Spider</t>
  </si>
  <si>
    <t>Defining Moments</t>
  </si>
  <si>
    <t>This is a story of about three talented sporting brothers Kieren, Liam and Dane Ugle. And how their love for family fuels their confidence to reach for their dreams.</t>
  </si>
  <si>
    <t>My Brothers And Me</t>
  </si>
  <si>
    <t>On The Edge</t>
  </si>
  <si>
    <t xml:space="preserve">l s </t>
  </si>
  <si>
    <t>Final rehearsals are underway. When Fran books a didgeridoo player who bashed Courtneys father, all hell breaks loose. The episode climaxes with a performance that woos the audience.</t>
  </si>
  <si>
    <t>Performance (Part 2 Of 2), The</t>
  </si>
  <si>
    <t>Kriol Kitchen</t>
  </si>
  <si>
    <t>Lloyd draws on his Filipino heritage and his Auntie's recipe for this locally loved dish with a humble bush fruit Boab to make a custard with a bush passionfruit topping.</t>
  </si>
  <si>
    <t>Lloyd Pigram: Pork Adobo &amp; Boab Custard With Bush Passionfruit Topping</t>
  </si>
  <si>
    <t>Surviving</t>
  </si>
  <si>
    <t>Husband and wife performers Brendon and Tessa first met several years ago at a school spectacular and today are the creative and driving force behind Microwave Jenny.</t>
  </si>
  <si>
    <t>Microwave Jenny</t>
  </si>
  <si>
    <t>15mins</t>
  </si>
  <si>
    <t xml:space="preserve">NITV News </t>
  </si>
  <si>
    <t>NITV presents the latest stories from a trusted lens, with a specific focus on Aboriginal and Torres Strait Islander news relevant to all Australians. For more news coverage, visit nitv.org.au/news</t>
  </si>
  <si>
    <t>Nitv News Update 2016</t>
  </si>
  <si>
    <t>7mins</t>
  </si>
  <si>
    <t>Watchers Of The North</t>
  </si>
  <si>
    <t>Join the largely Inuit Ranger s through their training, patrols, search &amp; rescue missions in remote Northern Canada</t>
  </si>
  <si>
    <t>Series 1 Ep 3</t>
  </si>
  <si>
    <t>21mins</t>
  </si>
  <si>
    <t>The Other Side</t>
  </si>
  <si>
    <t>Share in the journey of these Aboriginal ghost hunters as they try to understand what they encounter in the context of indigneous culture of the land.</t>
  </si>
  <si>
    <t>North Battleford Part 2</t>
  </si>
  <si>
    <t xml:space="preserve">Love Patrol </t>
  </si>
  <si>
    <t xml:space="preserve">a s </t>
  </si>
  <si>
    <t>Accusations are flying after a box of marijuana goes missing from the evidence lock-up sending everyone into turmoil and all the while are struggles with temptation, love and betrayal in Vanuatu...</t>
  </si>
  <si>
    <t>Series 5 Ep 4</t>
  </si>
  <si>
    <t>VANUATU</t>
  </si>
  <si>
    <t>31mins</t>
  </si>
  <si>
    <t>The Point With Stan Grant</t>
  </si>
  <si>
    <t>The Point with Stan Grant is an inspiring agenda-setting program that investigates and presents cultural, political and social events of importance to Australia’s First people. #ThePointNITV</t>
  </si>
  <si>
    <t>Point With Stan Grant, The Ep 13</t>
  </si>
  <si>
    <t>Cafe Niugini Series 1</t>
  </si>
  <si>
    <t>Films the extraordinary food cultures and cuisines of Papua New Guinea. Jennifer Baing takes us on a unique culinary journey experiencing the land of more than 800 tribes and healthy food recipes!</t>
  </si>
  <si>
    <t>Finschhafen</t>
  </si>
  <si>
    <t>Inside Out: Indigenous Imprisonment</t>
  </si>
  <si>
    <t>A look at one man's efforts to tackle the crisis of indigenous imprisonment in a remote corner of New South Wales,But does the rest of Australian society care enough to help a deeply passionate man.</t>
  </si>
  <si>
    <t>The Boondocks</t>
  </si>
  <si>
    <t>MA</t>
  </si>
  <si>
    <t xml:space="preserve">a l v </t>
  </si>
  <si>
    <t>Granddad, Uncle Ruckus and Huey present three very different accounts of the life story of family legend Catcher Freeman.</t>
  </si>
  <si>
    <t>Story Of Catcher Freeman, The</t>
  </si>
  <si>
    <t>Sheltered</t>
  </si>
  <si>
    <t>Derek Marsden, an Aboriginal carpenter, travels the world to learn the ancient home building techniques of the world's indigenous and traditional cultures.</t>
  </si>
  <si>
    <t>Namibia</t>
  </si>
  <si>
    <t>Artist Peter Mulcahy has a vision of symbols, yet doesn't understand their meaning. He travels back to his country and while speaking to his elders,</t>
  </si>
  <si>
    <t>Peter Mulcahy</t>
  </si>
  <si>
    <t>We will follow the dance troupe and their passionate teachers, Lowanna Wickham and Amos Roach, as they teach the young people of Victoria their culture through song dance and music.</t>
  </si>
  <si>
    <t>Amos Roach &amp; Lowanna Wickham</t>
  </si>
  <si>
    <t>Volumz</t>
  </si>
  <si>
    <t xml:space="preserve">a l </t>
  </si>
  <si>
    <t>Hosted by Alec Doomadgee, Volumz brings you music and interviews highlighting the best of the Australian Indigenous music scene.</t>
  </si>
  <si>
    <t>Series 3 Ep 1</t>
  </si>
  <si>
    <t>59mins</t>
  </si>
  <si>
    <t>60mins</t>
  </si>
  <si>
    <t>Waabiny time, playing time is djooradiny, it's fun. It's about keeping walang, keeping healthy. Let's play djenborl football and learn to handball and take on the obstacle course. It's deadly koolangk</t>
  </si>
  <si>
    <t>Playtime</t>
  </si>
  <si>
    <t>Series 1 Ep 36</t>
  </si>
  <si>
    <t>Series 4 Ep 18</t>
  </si>
  <si>
    <t>Brandon challenges Kayne to the unthinkable- to lure in a great white shark by beatboxing!</t>
  </si>
  <si>
    <t>Great White Sharks</t>
  </si>
  <si>
    <t>Look, listen, learn and dance with Mugu Kids host Jub. Kerrianne Cox sings her song, Walking Along the Edge and Aunty Maxine Jarrett teaches some kids the Gumbayngirr language.</t>
  </si>
  <si>
    <t>Favorites</t>
  </si>
  <si>
    <t>As Long As The River Flows</t>
  </si>
  <si>
    <t>Look, listen, learn and dance with Mugu Kids Host Jub and her daughter Mahlena as we all learn about Australian land animals. Uncle Gregg Dreise and his kids perform their platypus dance.</t>
  </si>
  <si>
    <t>Land Animals</t>
  </si>
  <si>
    <t xml:space="preserve">Tangaroa With Pio </t>
  </si>
  <si>
    <t>Pio is back with fresh new ocean adventures in this fun and bilingual fishing programme exploring the oceans around the coastal communities of Aotearoa</t>
  </si>
  <si>
    <t>Compilation Episode</t>
  </si>
  <si>
    <t xml:space="preserve">w </t>
  </si>
  <si>
    <t>Territa Dick is a 23-year old Indigenous woman who comes from the Kunjen clan. She currently works as an Administrator at the Kowanyama Aboriginal Land and Natural Resources Management office.</t>
  </si>
  <si>
    <t>Territa Dick</t>
  </si>
  <si>
    <t>Internationally acclaimed Circus Oz touring Arnhem Land for the first time. The story of performer Mark Sheppard a Murray man from Mareeba FNQ, sharing his circus and clowning skills with the youth.</t>
  </si>
  <si>
    <t>Mark Sheppard</t>
  </si>
  <si>
    <t>Flying Boomerangs</t>
  </si>
  <si>
    <t>The Flying Boomerangs tour provides a cultural experience for these young Indigenous AFL players as they merge with local Indigenous communities in South Africa and show their skills on the park.</t>
  </si>
  <si>
    <t>Toorale</t>
  </si>
  <si>
    <t>A look at the relationship between the Kurnu-Baakandji people and the National Parks and Wildlife Services working together to look after Toorale Station.</t>
  </si>
  <si>
    <t>45mins</t>
  </si>
  <si>
    <t>Go Girls</t>
  </si>
  <si>
    <t xml:space="preserve">d s </t>
  </si>
  <si>
    <t>Amy, Britta and Cody are 25 and have been friends forever but their lives aren't going as they thought they would. They plan to be married (Cody), famous (Britta) and rich (Amy) within a year.</t>
  </si>
  <si>
    <t>Dream On</t>
  </si>
  <si>
    <t>44mins</t>
  </si>
  <si>
    <t>Taking Turns</t>
  </si>
  <si>
    <t>I'm Number One</t>
  </si>
  <si>
    <t>Brandon challenges Kayne to a deadly mission: to find and then tag a venomous Tiger Snake.</t>
  </si>
  <si>
    <t>Tiger Snake</t>
  </si>
  <si>
    <t>This documentary on Emma Donovan will capture the raw emotion of her experience at the Garma Festival. This intimate story will showcase her connection with country and culture.</t>
  </si>
  <si>
    <t>Emma Donovan</t>
  </si>
  <si>
    <t>Episode 1 introduces us to the 12 teenagers. They experience the cultural beauty of some of Sydney's famous sites. There is a personality clash and Norma gets angry when asked to join in an activity.</t>
  </si>
  <si>
    <t>Who Am I?</t>
  </si>
  <si>
    <t>Inspired by their mother's cooking which they have not had for a long time - Ali and Mitch prepare two seafood dishes.</t>
  </si>
  <si>
    <t>Ali &amp; Mitch Torres: Chilli Tamarind Jinnup (Stingray) &amp; Cockle Salad</t>
  </si>
  <si>
    <t>Desperate Measures</t>
  </si>
  <si>
    <t>Celebrate the 30 years since Warlpiri media changed the landscape of broadcasting for Indigenous communities. Way back in August 1983.</t>
  </si>
  <si>
    <t>Fight Fire With Fire</t>
  </si>
  <si>
    <t>League Nation Live</t>
  </si>
  <si>
    <t>Retired Broncos captain Justin Hodges and Logie nominee actor Aaron Fa’Aoso will lead a cast of league fanatics as NITV scores the newest and hottest NRL entertainment footy show, League Nation Live</t>
  </si>
  <si>
    <t>League Nation Live 2016 Ep 4</t>
  </si>
  <si>
    <t>0mins</t>
  </si>
  <si>
    <t>Point With Stan Grant, The Ep 14</t>
  </si>
  <si>
    <t>Lionel</t>
  </si>
  <si>
    <t xml:space="preserve">l </t>
  </si>
  <si>
    <t>This  documentary tells undisputed world banatam weight champion Lionel Rose's story, warts and all, from his childhood in to the present day. A story that is both triumphant and bitter-sweet.</t>
  </si>
  <si>
    <t>81mins</t>
  </si>
  <si>
    <t>Tribal Showgirls</t>
  </si>
  <si>
    <t xml:space="preserve">n </t>
  </si>
  <si>
    <t>Get ready for some Papua New Guinea bling!! With the approach of the Hagen Festival, one tribe seek out a competitive advantage in the form of three glamorous French cabaret dancers</t>
  </si>
  <si>
    <t>FRANCE</t>
  </si>
  <si>
    <t>In the Frame</t>
  </si>
  <si>
    <t>This program hosted by Rhoda Roberts takes us on a journey exploring the lives of our heroes and personalities as they talk openly and candidly about their photos. This episode features Casey Donovan.</t>
  </si>
  <si>
    <t>Casey Donovan</t>
  </si>
  <si>
    <t>Fusion With Casey Donovan</t>
  </si>
  <si>
    <t>"Fusion" is a prime time music program designed for audiences in their late teens and young adults with the added advantage of being of interest to music lovers of all ages.</t>
  </si>
  <si>
    <t>Series 2 Ep 4</t>
  </si>
  <si>
    <t>53mins</t>
  </si>
  <si>
    <t>Nitv On The Road: Yabun 2015</t>
  </si>
  <si>
    <t>From our travelling music series NITV showcases veterans and newcomers alike as they perform up on the Yabun stage at Victoria Park, Sydney.</t>
  </si>
  <si>
    <t>Best Of Yabun 2015</t>
  </si>
  <si>
    <t>Fusion is a lively, cheeky, informative and entertaining show that features new musical talent, clips, performances and interviews. Hosted by Casey Donovan.</t>
  </si>
  <si>
    <t>Series 1 Ep 5</t>
  </si>
  <si>
    <t>Series 2 Ep 1</t>
  </si>
  <si>
    <t>Keny, Koodjal, Dambart-One, Two Three. Counting is moorditj And do you know the kala, the colours of the rainbow</t>
  </si>
  <si>
    <t>Colours And Numbers</t>
  </si>
  <si>
    <t>Series 1 Ep 1</t>
  </si>
  <si>
    <t>Series 4 Ep 19</t>
  </si>
  <si>
    <t>Brandon takes Kayne to the Great Barrier Reef to track down one of the greatest sights in the animals kingdom: baby turtles racing for the sea minutes after they are born.</t>
  </si>
  <si>
    <t>Turtles</t>
  </si>
  <si>
    <t>Look, listen, learn and dance with Mugu Kids host Jub as she explores our feelings. The Witchetty Grubs sing their song, All the Good Things and Kirra Somerville reads her book, Lizard Gang.</t>
  </si>
  <si>
    <t>Feelings</t>
  </si>
  <si>
    <t>Tricks N Treats</t>
  </si>
  <si>
    <t>Look, listen, learn and dance with Mugu Kids host Jub and her best friend Sue the Kangaroo as they clean up their home and show us where some Australian animals live.</t>
  </si>
  <si>
    <t>Home</t>
  </si>
  <si>
    <t>Series 3 Ep 2</t>
  </si>
  <si>
    <t>Best Of Tangaroa</t>
  </si>
  <si>
    <t>Aboriginal Activist and co-founder of the Black Panther Party Brisbane Chapter, Sam Watson was instrumental in advancing the Black rights movement in Australia during the 70's-90's.</t>
  </si>
  <si>
    <t>Black Panthers</t>
  </si>
  <si>
    <t>Milton takes us on the history of his island and the things that are important to him.</t>
  </si>
  <si>
    <t>Kaurareg With Milton Savage</t>
  </si>
  <si>
    <t>Series 1 Ep 4</t>
  </si>
  <si>
    <t>Most Important</t>
  </si>
  <si>
    <t>Gone Fishing</t>
  </si>
  <si>
    <t>Brandon challenges Kayne to track down an elusive cassowary, one of Australia's rarest birds.</t>
  </si>
  <si>
    <t>Cassowary</t>
  </si>
  <si>
    <t>David Leha aka Radical son is a musical phenomenon. We follow him to Auckland, New Zealand where he performs his soulful music and re-connects with his Tongan heritage.</t>
  </si>
  <si>
    <t>Radical Son</t>
  </si>
  <si>
    <t>At Redfern Community Centre the teenagers meet comedian Sean Chooolburra and singer Jessica Mauboy. Kayla and Alan reveal their dancing talents and Muriel relives a shattering incident from her past.</t>
  </si>
  <si>
    <t>Shooting For The Stars</t>
  </si>
  <si>
    <t>Elijah's cooking influence comes from living in Broome and growing up with many of his mates and eating whatever was caught from the ocean and the inlands.</t>
  </si>
  <si>
    <t>Elijah Prewitt: Asian Style Crayfish With Green Pawpaw Salad</t>
  </si>
  <si>
    <t>Our Footprint</t>
  </si>
  <si>
    <t>Gungaloo Man, Tim Kemp a remarkable 91 year old man who collated in his own experience of being a young person on the Woorabinda mission.</t>
  </si>
  <si>
    <t>Tim Kemp</t>
  </si>
  <si>
    <t>The Tombstone Opening</t>
  </si>
  <si>
    <t>The Tombstone Opening is a joyous ceremony performed years after the funeral to release the spirit of the deceased. Lyrically narrated by Ephraim Bani's grandson.</t>
  </si>
  <si>
    <t>Tombstone Opening, The</t>
  </si>
  <si>
    <t>28mins</t>
  </si>
  <si>
    <t>Point With Stan Grant, The Ep 15</t>
  </si>
  <si>
    <t>A tragic car accident crushed Elizika's life; she tells of how she defied the odds against extreme adversity to celebrate life again.</t>
  </si>
  <si>
    <t>Elizika</t>
  </si>
  <si>
    <t>Backyard Shorts</t>
  </si>
  <si>
    <t>Showcasing short stories from communities around Australia</t>
  </si>
  <si>
    <t>Series 2 Ep 14</t>
  </si>
  <si>
    <t>Art At The Interface</t>
  </si>
  <si>
    <t>An exploration of how Queensland Indigenous painter and outspoken Indigenous rights spruiker Gordon Hookey fits into Australia's art world.</t>
  </si>
  <si>
    <t>Heritage Fight</t>
  </si>
  <si>
    <t>Broome citizens and the traditional custodians of the land, the "Goolaraboloo" united together to protect what is priceless to them.</t>
  </si>
  <si>
    <t>Part Two</t>
  </si>
  <si>
    <t>58mins</t>
  </si>
  <si>
    <t>Maara, hands and djena, feet are very useful to us and together with the other parts of our body help us every day. Maara baam, hands clap and djena kakarook, feet dance. It's too deadly koolangka.</t>
  </si>
  <si>
    <t>Body And Movement</t>
  </si>
  <si>
    <t>Series 4 Ep 20</t>
  </si>
  <si>
    <t>Look, listen, learn and dance with Mugu Kids host Jub as she learns some Gundungurra language from Jason Brown also Arone Raymond Meek reads his book Enora and The Black Crane.</t>
  </si>
  <si>
    <t>Learning Is Fun</t>
  </si>
  <si>
    <t>Hunt, The</t>
  </si>
  <si>
    <t>Look, listen, learn and dance with Mugu Kids host Jub as she teaches us all about Australian birds. Uncle Jeremy and Faith Saunders have some Gathang Language words.</t>
  </si>
  <si>
    <t>Birds</t>
  </si>
  <si>
    <t>Series 3 Ep 3</t>
  </si>
  <si>
    <t>Goin' Troppo In The Toppo</t>
  </si>
  <si>
    <t>We take a sneak peek at just some of the amazing characters, sites and life of Darwin. Presented by Belinda Miller and Dennis Stokes.</t>
  </si>
  <si>
    <t>Aunty Joan Hendriks is an Elder from the Ngugi people of Quandamooka (Moreton Bay) area of Queensland. She lives on North Stradbroke Island and is heavily involved in local community.</t>
  </si>
  <si>
    <t>Joan Hendriks</t>
  </si>
  <si>
    <t>Vincent Angus is a Jawi Bardi elder from Mudnunn, a small community east of Djarindjin/Lombadina.</t>
  </si>
  <si>
    <t>Vincent Angus</t>
  </si>
  <si>
    <t>Back To Munda</t>
  </si>
  <si>
    <t>A documentary about land care management and rehabilitation schemes in the chain of bays in South Australia.</t>
  </si>
  <si>
    <t>41mins</t>
  </si>
  <si>
    <t>Colour Theory</t>
  </si>
  <si>
    <t>For Megan Cope the dreamtime is a creation story, one that is constantly being created. Her painterly maps of country reveal an Aboriginal perspective and that, for Megan, the dreaming is now.</t>
  </si>
  <si>
    <t>Megan Cope</t>
  </si>
  <si>
    <t>The Mulka Project</t>
  </si>
  <si>
    <t>The name 'Mulka' means a sacred but public ceremony, and to hold or protect. This series shows content from The Mulka Project who sustain and protect Yolngu cultural knowledge in Northeast Arnhem Land</t>
  </si>
  <si>
    <t>Series 1, The 4</t>
  </si>
  <si>
    <t>Double Trouble</t>
  </si>
  <si>
    <t>Mocassin Games</t>
  </si>
  <si>
    <t>Around The Campfire</t>
  </si>
  <si>
    <t>Gunditjmara artist Thomas Day from the Victorian town of Portland re-creates old cultural stories he interpreted on canvas, stories that have been resting within our history books for decades.</t>
  </si>
  <si>
    <t>Karmeean Mirring With Thomas Day</t>
  </si>
  <si>
    <t>The Marngrook Footy Show</t>
  </si>
  <si>
    <t>AFL stars join Grant Hansen and Gilbert McAdam to discuss the fortunes and prospects of your favourite AFL club.</t>
  </si>
  <si>
    <t>Marngrook Footy Show 2016 Ep 1, The</t>
  </si>
  <si>
    <t>80mins</t>
  </si>
  <si>
    <t>Point With Stan Grant, The Ep 16</t>
  </si>
  <si>
    <t>Beneath Clouds</t>
  </si>
  <si>
    <t>This movie tells the story of Lena, the daughter of an Aboriginal mother and an Irish father; and Vaughn, a Murri boy doing time in a minimum security prison. (Australia)</t>
  </si>
  <si>
    <t>83mins</t>
  </si>
  <si>
    <t>Djinang, Look! It's a yongka, a kangaroo. And can you see the wetj, the emu full of feathers</t>
  </si>
  <si>
    <t>Animals And Tracks</t>
  </si>
  <si>
    <t>Series 4 Ep 1</t>
  </si>
  <si>
    <t>Brandon challenges Kayne to swim with Grey Nurse Sharks and to take an underwater photograph in case one day they are gone for good.</t>
  </si>
  <si>
    <t>Grey Nurse Shark</t>
  </si>
  <si>
    <t>Look, learn and dance with Mugu Kids host Jub and her friends. MStar sings a song with her dad about dinosaurs, the kids at Nambour Public School teach us some Gubbi Gubbi language.</t>
  </si>
  <si>
    <t>Welcome</t>
  </si>
  <si>
    <t>Mother Earth, A</t>
  </si>
  <si>
    <t>Look, listen, learn and dance with Mugu Kids host Jub as we all learn about Australian Reptiles. The Witchetty Grubs sing a song about Gugga the Goanna.</t>
  </si>
  <si>
    <t>Reptiles</t>
  </si>
  <si>
    <t>Series 3 Ep 4</t>
  </si>
  <si>
    <t>From The Heart Of Our Nation: Concert</t>
  </si>
  <si>
    <t>From the Heart of Our Nation Sunset Concert celebrates the launch of NITV on SBS's free to air channel.</t>
  </si>
  <si>
    <t>From The Heart Of Our Nation: The Sunset Concert</t>
  </si>
  <si>
    <t>111mins</t>
  </si>
  <si>
    <t>Lurujarri Dreaming</t>
  </si>
  <si>
    <t>This beautifully crafted animated documentary retraces the Lurujarri Dreaming Trail from the Goolarabooloo community in the Western Kimberley region of Western Australia</t>
  </si>
  <si>
    <t>Series 1 Ep 6</t>
  </si>
  <si>
    <t>Earth Family is a story about two women, a handful of Aboriginal Elders and a group of migrant youth. It's a story about how acceptance and respect played a vital role in healing the human spirit.</t>
  </si>
  <si>
    <t>Earth Family</t>
  </si>
  <si>
    <t>Everyone sets off for a vacation in NSW Central Coast. They stay at an upmarket hotel for the first time. Tensions explode when the girls compete for room-mates.</t>
  </si>
  <si>
    <t>Happy Holidays</t>
  </si>
  <si>
    <t>Ali and mitch take the bush goanna and give it a dressing up in this recipe of the traditional Caesar Salad, replacing the chicken and eggs with chunky pieces of Barni and served with damper.</t>
  </si>
  <si>
    <t>Ali &amp; Mitch Torres: Barni (Goanna) Caesar Salad &amp; PAN Fried Damper</t>
  </si>
  <si>
    <t>Ngurra</t>
  </si>
  <si>
    <t>Peter Coco Wallace is a senior Arrernte elder. He shows us some sites and dreaming stories of the Central Arrernte People.</t>
  </si>
  <si>
    <t>Peter Coco Wallace-Arrernte</t>
  </si>
  <si>
    <t>Madang</t>
  </si>
  <si>
    <t>Fusion Feasts</t>
  </si>
  <si>
    <t>North Canterbury, a 21st birthday for 250 guests  Menu: crayfish wraps, Titi (mutton bird) fritters, and black &amp; white rice pudding</t>
  </si>
  <si>
    <t>Tuahiwi</t>
  </si>
  <si>
    <t>Noahs Ark</t>
  </si>
  <si>
    <t>Follows the lives and relationships of four gay men in Los Angeles.</t>
  </si>
  <si>
    <t>Don't Make Me Over</t>
  </si>
  <si>
    <t>Point Review, The Ep 4</t>
  </si>
  <si>
    <t xml:space="preserve">Chappelle's Show </t>
  </si>
  <si>
    <t>This series takes Dave Chappelle's own personal joke book and brings it to life, with episodes consisting of sketches, man-on-the-street pieces and pop culture parodies.</t>
  </si>
  <si>
    <t>Series 1 Ep 10</t>
  </si>
  <si>
    <t>Marley Africa Road Trip</t>
  </si>
  <si>
    <t>Follows three sons of music legend Bob Marley as they travel back to Africa with hopes of reconnecting with their father.</t>
  </si>
  <si>
    <t>SOUTH AFRICA</t>
  </si>
  <si>
    <t>46mins</t>
  </si>
  <si>
    <t xml:space="preserve">Talking Language </t>
  </si>
  <si>
    <t>Talking Language with Ernie Dingo is a personal journey providing a unique understanding of how knowledge of Aboriginal languages is shaped by ancestral connections to the land, stars, water, sea and</t>
  </si>
  <si>
    <t>Bill Harney</t>
  </si>
  <si>
    <t xml:space="preserve">Volumz  </t>
  </si>
  <si>
    <t xml:space="preserve">a d l s </t>
  </si>
  <si>
    <t>Music clips from the best of NITV's vault mixed together with the chart topping artists of the world.</t>
  </si>
  <si>
    <t>Series 4 Ep 4</t>
  </si>
  <si>
    <t>51mins</t>
  </si>
  <si>
    <t>Bush Bands Bash</t>
  </si>
  <si>
    <t>Bush Bands Bash is the biggest concert on the Alice Springs calendar and one of the most vibrant Indigenous events in Australia.</t>
  </si>
  <si>
    <t>Songs From Big Sky Country Concert</t>
  </si>
  <si>
    <t>64mins</t>
  </si>
  <si>
    <t>All About Me</t>
  </si>
  <si>
    <t>Stand Up</t>
  </si>
  <si>
    <t>Do you feel djoorabiny, do you feel happy? Or do you feel menditj, do you feel sick? Make sure you share how you feel with someone who cares. It's moorditj koolangka!</t>
  </si>
  <si>
    <t>Series 4 Ep 15</t>
  </si>
  <si>
    <t>Series 1 Ep 27</t>
  </si>
  <si>
    <t>Look, listen, learn and dance with Mugu Kids host Jub as she loves to dream and explore the bush. Sue the Kangaroo and Jason Brown sing and dance about dreaming under the moon.</t>
  </si>
  <si>
    <t>Dreaming</t>
  </si>
  <si>
    <t>Time To Learn, A</t>
  </si>
  <si>
    <t>Series 4 Ep 12</t>
  </si>
  <si>
    <t>Garma Live</t>
  </si>
  <si>
    <t>The clans and songs of northern Arnhem Land will be a feature of this year's Garma Festival. As in traditional songlines, the contemporary music of this region can also be traced back as long as 25 ye</t>
  </si>
  <si>
    <t>Yarrabah The Musical</t>
  </si>
  <si>
    <t>Opera ignites musical life in the small northern community of Yarrabah</t>
  </si>
  <si>
    <t xml:space="preserve">Jila: Painted Waters Of The Great Sandy </t>
  </si>
  <si>
    <t>The Ngurrara people know their desert country but to claim their Native Title they need to show knowledge and ownership of the land.  They decide to paint thier counrty on a massive scale.</t>
  </si>
  <si>
    <t>Jila: Painted Waters Of The Great Sandy</t>
  </si>
  <si>
    <t>Daryl Murgha is a very proud man. Proud of his family, proud of his Aboriginality and proud of his Community of Yarrabah up in Far North Queensland.</t>
  </si>
  <si>
    <t>Daryl Murgha</t>
  </si>
  <si>
    <t>Interviewing the final surviving inhabitants of Malay Town, a shanty town located along the outskirts of Cairns during the late 30's and 40's.</t>
  </si>
  <si>
    <t>Malay Town</t>
  </si>
  <si>
    <t>Elaine Terrick, tells the story of her ancestor, the sole survivor of what became known as the Butcher's Ridge Massacre in East Gippsland, Victoria.</t>
  </si>
  <si>
    <t>Jambi With Elaine Terrick</t>
  </si>
  <si>
    <t>Barbara Crismani is the daughter of Joseph Leslie Murray (1900-1975) who was boxing champ of SA in 1926 known as The Black Panther in the ring.</t>
  </si>
  <si>
    <t>Barb's World</t>
  </si>
  <si>
    <t>Bundjalung elder Arthur Williams is one of the few members of the community that still speak language, he will sing and talk about his life through his words.</t>
  </si>
  <si>
    <t>Arthur Williams</t>
  </si>
  <si>
    <t>Yarrabah is a coastal Aboriginal Community that has the beautiful Pacific Ocean on one side and tropical Rainforest on the other.</t>
  </si>
  <si>
    <t>Yarrabah</t>
  </si>
  <si>
    <t>Jennifer Creek has a strong voice and presence in her town Coen she is passionate in working with the community members about understanding, respecting and acknowledging cultural heritage.</t>
  </si>
  <si>
    <t>Standing Strong For Our Culture</t>
  </si>
  <si>
    <t>Sharing conversations and songs between generation's increases knowledge about language, country and significant sites. These are the concerns of Ngarluma Elders who are joined at Paradise.</t>
  </si>
  <si>
    <t>Reg Sambo</t>
  </si>
  <si>
    <t>Wukun began painting in 1997 as a result of the Saltwater project in which he participated intensively since his fathers death in 1981.</t>
  </si>
  <si>
    <t>Wukun Wanambi</t>
  </si>
  <si>
    <t>Series 4 Ep 2</t>
  </si>
  <si>
    <t>Maori Tv's Native Affairs</t>
  </si>
  <si>
    <t>Maori Television's flagship current affairs show, Native Affairs, mixes pre-recorded stories with live interviews and panels, where invited guests discuss the latest events.</t>
  </si>
  <si>
    <t>Maori Tv's Native Affairs 2016 Ep 2</t>
  </si>
  <si>
    <t>Down 2 Earth</t>
  </si>
  <si>
    <t>Down2Earth is a series that celebrates Aboriginal communities around the world that are using knowledge and science to protect their territories</t>
  </si>
  <si>
    <t>Series 2 Ep 2</t>
  </si>
  <si>
    <t>Balance Of Nature, The</t>
  </si>
  <si>
    <t>Lightning In A Bottle</t>
  </si>
  <si>
    <t>In 2003 over fifty renowned artists came together at New York City's Radio City Music Hall for a unique "Salute To The Blues". Acts included musical greats  B.B. King, Buddy Guy and John Fogerty.</t>
  </si>
  <si>
    <t>Series 4 Ep 5</t>
  </si>
  <si>
    <t>47mins</t>
  </si>
  <si>
    <t>54mins</t>
  </si>
  <si>
    <t>NITV Week 13: Sunday 20 March to Saturday 26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</si>
</sst>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0" fontId="18" fillId="33" borderId="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2409825</xdr:colOff>
      <xdr:row>0</xdr:row>
      <xdr:rowOff>1219200</xdr:rowOff>
    </xdr:to>
    <xdr:pic>
      <xdr:nvPicPr>
        <xdr:cNvPr id="1" name="Picture 3" descr="C:\Users\jaimif\AppData\Local\Microsoft\Windows\Temporary Internet Files\Content.Outlook\NGB61LRE\SBS_NITV_HOR_BLACK_RGB.jpg"/>
        <xdr:cNvPicPr preferRelativeResize="1">
          <a:picLocks noChangeAspect="1"/>
        </xdr:cNvPicPr>
      </xdr:nvPicPr>
      <xdr:blipFill>
        <a:blip r:embed="rId1"/>
        <a:stretch>
          <a:fillRect/>
        </a:stretch>
      </xdr:blipFill>
      <xdr:spPr>
        <a:xfrm>
          <a:off x="0" y="0"/>
          <a:ext cx="63150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262"/>
  <sheetViews>
    <sheetView tabSelected="1" zoomScalePageLayoutView="0" workbookViewId="0" topLeftCell="A1">
      <pane ySplit="3" topLeftCell="A4" activePane="bottomLeft" state="frozen"/>
      <selection pane="topLeft" activeCell="B1" sqref="B1"/>
      <selection pane="bottomLeft" activeCell="E5" sqref="E5"/>
    </sheetView>
  </sheetViews>
  <sheetFormatPr defaultColWidth="9.140625" defaultRowHeight="15"/>
  <cols>
    <col min="1" max="1" width="10.421875" style="0" bestFit="1" customWidth="1"/>
    <col min="2" max="2" width="10.00390625" style="0" bestFit="1" customWidth="1"/>
    <col min="3" max="3" width="38.140625" style="0" bestFit="1" customWidth="1"/>
    <col min="4" max="4" width="67.421875" style="0" bestFit="1" customWidth="1"/>
    <col min="5" max="5" width="12.7109375" style="0" bestFit="1" customWidth="1"/>
    <col min="6" max="6" width="16.57421875" style="0" bestFit="1" customWidth="1"/>
    <col min="7" max="7" width="70.140625" style="1" customWidth="1"/>
    <col min="8" max="8" width="17.57421875" style="0" bestFit="1" customWidth="1"/>
    <col min="9" max="9" width="19.421875" style="0" bestFit="1" customWidth="1"/>
    <col min="10" max="10" width="15.140625" style="0" bestFit="1" customWidth="1"/>
  </cols>
  <sheetData>
    <row r="1" ht="96.75" customHeight="1"/>
    <row r="2" spans="1:4" ht="47.25" customHeight="1">
      <c r="A2" s="2" t="s">
        <v>453</v>
      </c>
      <c r="B2" s="2"/>
      <c r="C2" s="2"/>
      <c r="D2" s="2"/>
    </row>
    <row r="3" spans="1:10" ht="15">
      <c r="A3" t="s">
        <v>0</v>
      </c>
      <c r="B3" t="s">
        <v>1</v>
      </c>
      <c r="C3" t="s">
        <v>2</v>
      </c>
      <c r="D3" t="s">
        <v>6</v>
      </c>
      <c r="E3" t="s">
        <v>3</v>
      </c>
      <c r="F3" t="s">
        <v>4</v>
      </c>
      <c r="G3" s="1" t="s">
        <v>5</v>
      </c>
      <c r="H3" t="s">
        <v>7</v>
      </c>
      <c r="I3" t="s">
        <v>8</v>
      </c>
      <c r="J3" t="s">
        <v>9</v>
      </c>
    </row>
    <row r="4" spans="1:10" ht="45">
      <c r="A4" t="str">
        <f aca="true" t="shared" si="0" ref="A4:A27">"2016-03-20"</f>
        <v>2016-03-20</v>
      </c>
      <c r="B4" t="str">
        <f>"0500"</f>
        <v>0500</v>
      </c>
      <c r="C4" t="s">
        <v>10</v>
      </c>
      <c r="D4" t="s">
        <v>13</v>
      </c>
      <c r="E4" t="s">
        <v>11</v>
      </c>
      <c r="G4" s="1" t="s">
        <v>12</v>
      </c>
      <c r="I4" t="s">
        <v>15</v>
      </c>
      <c r="J4" t="s">
        <v>16</v>
      </c>
    </row>
    <row r="5" spans="1:10" ht="30">
      <c r="A5" t="str">
        <f t="shared" si="0"/>
        <v>2016-03-20</v>
      </c>
      <c r="B5" t="str">
        <f>"0600"</f>
        <v>0600</v>
      </c>
      <c r="C5" t="s">
        <v>17</v>
      </c>
      <c r="D5" t="s">
        <v>20</v>
      </c>
      <c r="E5" t="s">
        <v>18</v>
      </c>
      <c r="G5" s="1" t="s">
        <v>19</v>
      </c>
      <c r="H5">
        <v>2002</v>
      </c>
      <c r="I5" t="s">
        <v>21</v>
      </c>
      <c r="J5" t="s">
        <v>22</v>
      </c>
    </row>
    <row r="6" spans="1:10" ht="30">
      <c r="A6" t="str">
        <f t="shared" si="0"/>
        <v>2016-03-20</v>
      </c>
      <c r="B6" t="str">
        <f>"0615"</f>
        <v>0615</v>
      </c>
      <c r="C6" t="s">
        <v>17</v>
      </c>
      <c r="D6" t="s">
        <v>23</v>
      </c>
      <c r="E6" t="s">
        <v>18</v>
      </c>
      <c r="G6" s="1" t="s">
        <v>19</v>
      </c>
      <c r="H6">
        <v>2002</v>
      </c>
      <c r="I6" t="s">
        <v>21</v>
      </c>
      <c r="J6" t="s">
        <v>24</v>
      </c>
    </row>
    <row r="7" spans="1:10" ht="30">
      <c r="A7" t="str">
        <f t="shared" si="0"/>
        <v>2016-03-20</v>
      </c>
      <c r="B7" t="str">
        <f>"0630"</f>
        <v>0630</v>
      </c>
      <c r="C7" t="s">
        <v>25</v>
      </c>
      <c r="D7" t="s">
        <v>27</v>
      </c>
      <c r="E7" t="s">
        <v>18</v>
      </c>
      <c r="G7" s="1" t="s">
        <v>26</v>
      </c>
      <c r="H7">
        <v>2009</v>
      </c>
      <c r="I7" t="s">
        <v>15</v>
      </c>
      <c r="J7" t="s">
        <v>28</v>
      </c>
    </row>
    <row r="8" spans="1:10" ht="45">
      <c r="A8" t="str">
        <f t="shared" si="0"/>
        <v>2016-03-20</v>
      </c>
      <c r="B8" t="str">
        <f>"0700"</f>
        <v>0700</v>
      </c>
      <c r="C8" t="s">
        <v>29</v>
      </c>
      <c r="D8" t="s">
        <v>31</v>
      </c>
      <c r="E8" t="s">
        <v>18</v>
      </c>
      <c r="G8" s="1" t="s">
        <v>30</v>
      </c>
      <c r="H8">
        <v>2014</v>
      </c>
      <c r="I8" t="s">
        <v>15</v>
      </c>
      <c r="J8" t="s">
        <v>32</v>
      </c>
    </row>
    <row r="9" spans="1:10" ht="45">
      <c r="A9" t="str">
        <f t="shared" si="0"/>
        <v>2016-03-20</v>
      </c>
      <c r="B9" t="str">
        <f>"0730"</f>
        <v>0730</v>
      </c>
      <c r="C9" t="s">
        <v>33</v>
      </c>
      <c r="D9" t="s">
        <v>35</v>
      </c>
      <c r="E9" t="s">
        <v>18</v>
      </c>
      <c r="G9" s="1" t="s">
        <v>34</v>
      </c>
      <c r="H9">
        <v>2010</v>
      </c>
      <c r="I9" t="s">
        <v>21</v>
      </c>
      <c r="J9" t="s">
        <v>36</v>
      </c>
    </row>
    <row r="10" spans="1:10" ht="45">
      <c r="A10" t="str">
        <f t="shared" si="0"/>
        <v>2016-03-20</v>
      </c>
      <c r="B10" t="str">
        <f>"0800"</f>
        <v>0800</v>
      </c>
      <c r="C10" t="s">
        <v>37</v>
      </c>
      <c r="D10" t="s">
        <v>39</v>
      </c>
      <c r="E10" t="s">
        <v>18</v>
      </c>
      <c r="G10" s="1" t="s">
        <v>38</v>
      </c>
      <c r="I10" t="s">
        <v>15</v>
      </c>
      <c r="J10" t="s">
        <v>32</v>
      </c>
    </row>
    <row r="11" spans="1:10" ht="30">
      <c r="A11" t="str">
        <f t="shared" si="0"/>
        <v>2016-03-20</v>
      </c>
      <c r="B11" t="str">
        <f>"0830"</f>
        <v>0830</v>
      </c>
      <c r="C11" t="s">
        <v>40</v>
      </c>
      <c r="D11" t="s">
        <v>42</v>
      </c>
      <c r="E11" t="s">
        <v>18</v>
      </c>
      <c r="G11" s="1" t="s">
        <v>41</v>
      </c>
      <c r="H11">
        <v>2012</v>
      </c>
      <c r="I11" t="s">
        <v>15</v>
      </c>
      <c r="J11" t="s">
        <v>43</v>
      </c>
    </row>
    <row r="12" spans="1:10" ht="45">
      <c r="A12" t="str">
        <f t="shared" si="0"/>
        <v>2016-03-20</v>
      </c>
      <c r="B12" t="str">
        <f>"0900"</f>
        <v>0900</v>
      </c>
      <c r="C12" t="s">
        <v>44</v>
      </c>
      <c r="D12" t="s">
        <v>46</v>
      </c>
      <c r="E12" t="s">
        <v>18</v>
      </c>
      <c r="G12" s="1" t="s">
        <v>45</v>
      </c>
      <c r="H12">
        <v>2005</v>
      </c>
      <c r="I12" t="s">
        <v>21</v>
      </c>
      <c r="J12" t="s">
        <v>43</v>
      </c>
    </row>
    <row r="13" spans="1:10" ht="45">
      <c r="A13" t="str">
        <f t="shared" si="0"/>
        <v>2016-03-20</v>
      </c>
      <c r="B13" t="str">
        <f>"0930"</f>
        <v>0930</v>
      </c>
      <c r="C13" t="s">
        <v>29</v>
      </c>
      <c r="D13" t="s">
        <v>47</v>
      </c>
      <c r="E13" t="s">
        <v>18</v>
      </c>
      <c r="G13" s="1" t="s">
        <v>30</v>
      </c>
      <c r="H13">
        <v>2014</v>
      </c>
      <c r="I13" t="s">
        <v>15</v>
      </c>
      <c r="J13" t="s">
        <v>43</v>
      </c>
    </row>
    <row r="14" spans="1:10" ht="45">
      <c r="A14" t="str">
        <f t="shared" si="0"/>
        <v>2016-03-20</v>
      </c>
      <c r="B14" t="str">
        <f>"1000"</f>
        <v>1000</v>
      </c>
      <c r="C14" t="s">
        <v>48</v>
      </c>
      <c r="D14" t="s">
        <v>51</v>
      </c>
      <c r="E14" t="s">
        <v>49</v>
      </c>
      <c r="G14" s="1" t="s">
        <v>50</v>
      </c>
      <c r="H14">
        <v>2015</v>
      </c>
      <c r="I14" t="s">
        <v>15</v>
      </c>
      <c r="J14" t="s">
        <v>52</v>
      </c>
    </row>
    <row r="15" spans="1:10" ht="45">
      <c r="A15" t="str">
        <f t="shared" si="0"/>
        <v>2016-03-20</v>
      </c>
      <c r="B15" t="str">
        <f>"1200"</f>
        <v>1200</v>
      </c>
      <c r="C15" t="s">
        <v>53</v>
      </c>
      <c r="D15" t="s">
        <v>55</v>
      </c>
      <c r="G15" s="1" t="s">
        <v>54</v>
      </c>
      <c r="H15">
        <v>2016</v>
      </c>
      <c r="I15" t="s">
        <v>15</v>
      </c>
      <c r="J15" t="s">
        <v>56</v>
      </c>
    </row>
    <row r="16" spans="1:10" ht="30">
      <c r="A16" t="str">
        <f t="shared" si="0"/>
        <v>2016-03-20</v>
      </c>
      <c r="B16" t="str">
        <f>"1230"</f>
        <v>1230</v>
      </c>
      <c r="C16" t="s">
        <v>57</v>
      </c>
      <c r="D16" t="s">
        <v>59</v>
      </c>
      <c r="E16" t="s">
        <v>11</v>
      </c>
      <c r="G16" s="1" t="s">
        <v>58</v>
      </c>
      <c r="H16">
        <v>2012</v>
      </c>
      <c r="I16" t="s">
        <v>21</v>
      </c>
      <c r="J16" t="s">
        <v>60</v>
      </c>
    </row>
    <row r="17" spans="1:10" ht="45">
      <c r="A17" t="str">
        <f t="shared" si="0"/>
        <v>2016-03-20</v>
      </c>
      <c r="B17" t="str">
        <f>"1400"</f>
        <v>1400</v>
      </c>
      <c r="C17" t="s">
        <v>61</v>
      </c>
      <c r="D17" t="s">
        <v>61</v>
      </c>
      <c r="E17" t="s">
        <v>18</v>
      </c>
      <c r="G17" s="1" t="s">
        <v>62</v>
      </c>
      <c r="I17" t="s">
        <v>15</v>
      </c>
      <c r="J17" t="s">
        <v>63</v>
      </c>
    </row>
    <row r="18" spans="1:10" ht="15">
      <c r="A18" t="str">
        <f t="shared" si="0"/>
        <v>2016-03-20</v>
      </c>
      <c r="B18" t="str">
        <f>"1500"</f>
        <v>1500</v>
      </c>
      <c r="C18" t="s">
        <v>64</v>
      </c>
      <c r="D18" t="s">
        <v>65</v>
      </c>
      <c r="E18" t="s">
        <v>11</v>
      </c>
      <c r="G18" s="1" t="s">
        <v>14</v>
      </c>
      <c r="H18">
        <v>2011</v>
      </c>
      <c r="I18" t="s">
        <v>21</v>
      </c>
      <c r="J18" t="s">
        <v>36</v>
      </c>
    </row>
    <row r="19" spans="1:10" ht="45">
      <c r="A19" t="str">
        <f t="shared" si="0"/>
        <v>2016-03-20</v>
      </c>
      <c r="B19" t="str">
        <f>"1530"</f>
        <v>1530</v>
      </c>
      <c r="C19" t="s">
        <v>66</v>
      </c>
      <c r="D19" t="s">
        <v>68</v>
      </c>
      <c r="E19" t="s">
        <v>18</v>
      </c>
      <c r="G19" s="1" t="s">
        <v>67</v>
      </c>
      <c r="I19" t="s">
        <v>15</v>
      </c>
      <c r="J19" t="s">
        <v>69</v>
      </c>
    </row>
    <row r="20" spans="1:10" ht="45">
      <c r="A20" t="str">
        <f t="shared" si="0"/>
        <v>2016-03-20</v>
      </c>
      <c r="B20" t="str">
        <f>"1600"</f>
        <v>1600</v>
      </c>
      <c r="C20" t="s">
        <v>70</v>
      </c>
      <c r="D20" t="s">
        <v>72</v>
      </c>
      <c r="E20" t="s">
        <v>11</v>
      </c>
      <c r="G20" s="1" t="s">
        <v>71</v>
      </c>
      <c r="I20" t="s">
        <v>21</v>
      </c>
      <c r="J20" t="s">
        <v>73</v>
      </c>
    </row>
    <row r="21" spans="1:10" ht="45">
      <c r="A21" t="str">
        <f t="shared" si="0"/>
        <v>2016-03-20</v>
      </c>
      <c r="B21" t="str">
        <f>"1700"</f>
        <v>1700</v>
      </c>
      <c r="C21" t="s">
        <v>74</v>
      </c>
      <c r="D21" t="s">
        <v>76</v>
      </c>
      <c r="E21" t="s">
        <v>49</v>
      </c>
      <c r="G21" s="1" t="s">
        <v>75</v>
      </c>
      <c r="H21">
        <v>2016</v>
      </c>
      <c r="I21" t="s">
        <v>77</v>
      </c>
      <c r="J21" t="s">
        <v>56</v>
      </c>
    </row>
    <row r="22" spans="1:10" ht="45">
      <c r="A22" t="str">
        <f t="shared" si="0"/>
        <v>2016-03-20</v>
      </c>
      <c r="B22" t="str">
        <f>"1730"</f>
        <v>1730</v>
      </c>
      <c r="C22" t="s">
        <v>78</v>
      </c>
      <c r="D22" t="s">
        <v>78</v>
      </c>
      <c r="E22" t="s">
        <v>18</v>
      </c>
      <c r="G22" s="1" t="s">
        <v>79</v>
      </c>
      <c r="H22">
        <v>2012</v>
      </c>
      <c r="I22" t="s">
        <v>15</v>
      </c>
      <c r="J22" t="s">
        <v>80</v>
      </c>
    </row>
    <row r="23" spans="1:10" ht="45">
      <c r="A23" t="str">
        <f t="shared" si="0"/>
        <v>2016-03-20</v>
      </c>
      <c r="B23" t="str">
        <f>"1800"</f>
        <v>1800</v>
      </c>
      <c r="C23" t="s">
        <v>81</v>
      </c>
      <c r="D23" t="s">
        <v>83</v>
      </c>
      <c r="E23" t="s">
        <v>49</v>
      </c>
      <c r="G23" s="1" t="s">
        <v>82</v>
      </c>
      <c r="H23">
        <v>2015</v>
      </c>
      <c r="I23" t="s">
        <v>15</v>
      </c>
      <c r="J23" t="s">
        <v>84</v>
      </c>
    </row>
    <row r="24" spans="1:10" ht="45">
      <c r="A24" t="str">
        <f t="shared" si="0"/>
        <v>2016-03-20</v>
      </c>
      <c r="B24" t="str">
        <f>"1900"</f>
        <v>1900</v>
      </c>
      <c r="C24" t="s">
        <v>85</v>
      </c>
      <c r="D24" t="s">
        <v>87</v>
      </c>
      <c r="E24" t="s">
        <v>11</v>
      </c>
      <c r="G24" s="1" t="s">
        <v>86</v>
      </c>
      <c r="H24">
        <v>2013</v>
      </c>
      <c r="I24" t="s">
        <v>15</v>
      </c>
      <c r="J24" t="s">
        <v>88</v>
      </c>
    </row>
    <row r="25" spans="1:10" ht="75">
      <c r="A25" t="str">
        <f t="shared" si="0"/>
        <v>2016-03-20</v>
      </c>
      <c r="B25" t="str">
        <f>"2100"</f>
        <v>2100</v>
      </c>
      <c r="C25" t="s">
        <v>89</v>
      </c>
      <c r="D25" t="s">
        <v>91</v>
      </c>
      <c r="E25" t="s">
        <v>49</v>
      </c>
      <c r="G25" s="1" t="s">
        <v>90</v>
      </c>
      <c r="H25">
        <v>2015</v>
      </c>
      <c r="I25" t="s">
        <v>15</v>
      </c>
      <c r="J25" t="s">
        <v>32</v>
      </c>
    </row>
    <row r="26" spans="1:10" ht="45">
      <c r="A26" t="str">
        <f t="shared" si="0"/>
        <v>2016-03-20</v>
      </c>
      <c r="B26" t="str">
        <f>"2130"</f>
        <v>2130</v>
      </c>
      <c r="C26" t="s">
        <v>92</v>
      </c>
      <c r="D26" t="s">
        <v>94</v>
      </c>
      <c r="E26" t="s">
        <v>11</v>
      </c>
      <c r="G26" s="1" t="s">
        <v>93</v>
      </c>
      <c r="I26" t="s">
        <v>95</v>
      </c>
      <c r="J26" t="s">
        <v>96</v>
      </c>
    </row>
    <row r="27" spans="1:10" ht="30">
      <c r="A27" t="str">
        <f t="shared" si="0"/>
        <v>2016-03-20</v>
      </c>
      <c r="B27" t="str">
        <f>"2330"</f>
        <v>2330</v>
      </c>
      <c r="C27" t="s">
        <v>97</v>
      </c>
      <c r="D27" t="s">
        <v>97</v>
      </c>
      <c r="E27" t="s">
        <v>18</v>
      </c>
      <c r="G27" s="1" t="s">
        <v>98</v>
      </c>
      <c r="I27" t="s">
        <v>15</v>
      </c>
      <c r="J27" t="s">
        <v>28</v>
      </c>
    </row>
    <row r="28" spans="1:10" ht="45">
      <c r="A28" t="str">
        <f aca="true" t="shared" si="1" ref="A28:A67">"2016-03-21"</f>
        <v>2016-03-21</v>
      </c>
      <c r="B28" t="str">
        <f>"0000"</f>
        <v>0000</v>
      </c>
      <c r="C28" t="s">
        <v>85</v>
      </c>
      <c r="D28" t="s">
        <v>87</v>
      </c>
      <c r="E28" t="s">
        <v>11</v>
      </c>
      <c r="G28" s="1" t="s">
        <v>86</v>
      </c>
      <c r="H28">
        <v>2013</v>
      </c>
      <c r="I28" t="s">
        <v>15</v>
      </c>
      <c r="J28" t="s">
        <v>88</v>
      </c>
    </row>
    <row r="29" spans="1:10" ht="45">
      <c r="A29" t="str">
        <f t="shared" si="1"/>
        <v>2016-03-21</v>
      </c>
      <c r="B29" t="str">
        <f>"0200"</f>
        <v>0200</v>
      </c>
      <c r="C29" t="s">
        <v>92</v>
      </c>
      <c r="D29" t="s">
        <v>94</v>
      </c>
      <c r="E29" t="s">
        <v>11</v>
      </c>
      <c r="G29" s="1" t="s">
        <v>93</v>
      </c>
      <c r="I29" t="s">
        <v>95</v>
      </c>
      <c r="J29" t="s">
        <v>96</v>
      </c>
    </row>
    <row r="30" spans="1:10" ht="45">
      <c r="A30" t="str">
        <f t="shared" si="1"/>
        <v>2016-03-21</v>
      </c>
      <c r="B30" t="str">
        <f>"0400"</f>
        <v>0400</v>
      </c>
      <c r="C30" t="s">
        <v>99</v>
      </c>
      <c r="D30" t="s">
        <v>99</v>
      </c>
      <c r="E30" t="s">
        <v>11</v>
      </c>
      <c r="F30" t="s">
        <v>100</v>
      </c>
      <c r="G30" s="1" t="s">
        <v>101</v>
      </c>
      <c r="I30" t="s">
        <v>15</v>
      </c>
      <c r="J30" t="s">
        <v>16</v>
      </c>
    </row>
    <row r="31" spans="1:10" ht="45">
      <c r="A31" t="str">
        <f t="shared" si="1"/>
        <v>2016-03-21</v>
      </c>
      <c r="B31" t="str">
        <f>"0500"</f>
        <v>0500</v>
      </c>
      <c r="C31" t="s">
        <v>102</v>
      </c>
      <c r="D31" t="s">
        <v>104</v>
      </c>
      <c r="E31" t="s">
        <v>18</v>
      </c>
      <c r="G31" s="1" t="s">
        <v>103</v>
      </c>
      <c r="I31" t="s">
        <v>15</v>
      </c>
      <c r="J31" t="s">
        <v>105</v>
      </c>
    </row>
    <row r="32" spans="1:10" ht="30">
      <c r="A32" t="str">
        <f t="shared" si="1"/>
        <v>2016-03-21</v>
      </c>
      <c r="B32" t="str">
        <f>"0600"</f>
        <v>0600</v>
      </c>
      <c r="C32" t="s">
        <v>25</v>
      </c>
      <c r="D32" t="s">
        <v>107</v>
      </c>
      <c r="E32" t="s">
        <v>18</v>
      </c>
      <c r="G32" s="1" t="s">
        <v>106</v>
      </c>
      <c r="H32">
        <v>2009</v>
      </c>
      <c r="I32" t="s">
        <v>15</v>
      </c>
      <c r="J32" t="s">
        <v>28</v>
      </c>
    </row>
    <row r="33" spans="1:10" ht="45">
      <c r="A33" t="str">
        <f t="shared" si="1"/>
        <v>2016-03-21</v>
      </c>
      <c r="B33" t="str">
        <f>"0630"</f>
        <v>0630</v>
      </c>
      <c r="C33" t="s">
        <v>33</v>
      </c>
      <c r="D33" t="s">
        <v>108</v>
      </c>
      <c r="E33" t="s">
        <v>18</v>
      </c>
      <c r="G33" s="1" t="s">
        <v>34</v>
      </c>
      <c r="H33">
        <v>2010</v>
      </c>
      <c r="I33" t="s">
        <v>21</v>
      </c>
      <c r="J33" t="s">
        <v>36</v>
      </c>
    </row>
    <row r="34" spans="1:10" ht="45">
      <c r="A34" t="str">
        <f t="shared" si="1"/>
        <v>2016-03-21</v>
      </c>
      <c r="B34" t="str">
        <f>"0700"</f>
        <v>0700</v>
      </c>
      <c r="C34" t="s">
        <v>29</v>
      </c>
      <c r="D34" t="s">
        <v>109</v>
      </c>
      <c r="E34" t="s">
        <v>18</v>
      </c>
      <c r="G34" s="1" t="s">
        <v>30</v>
      </c>
      <c r="H34">
        <v>2014</v>
      </c>
      <c r="I34" t="s">
        <v>15</v>
      </c>
      <c r="J34" t="s">
        <v>69</v>
      </c>
    </row>
    <row r="35" spans="1:10" ht="45">
      <c r="A35" t="str">
        <f t="shared" si="1"/>
        <v>2016-03-21</v>
      </c>
      <c r="B35" t="str">
        <f>"0730"</f>
        <v>0730</v>
      </c>
      <c r="C35" t="s">
        <v>40</v>
      </c>
      <c r="D35" t="s">
        <v>111</v>
      </c>
      <c r="E35" t="s">
        <v>18</v>
      </c>
      <c r="G35" s="1" t="s">
        <v>110</v>
      </c>
      <c r="H35">
        <v>2012</v>
      </c>
      <c r="I35" t="s">
        <v>15</v>
      </c>
      <c r="J35" t="s">
        <v>43</v>
      </c>
    </row>
    <row r="36" spans="1:10" ht="45">
      <c r="A36" t="str">
        <f t="shared" si="1"/>
        <v>2016-03-21</v>
      </c>
      <c r="B36" t="str">
        <f>"0800"</f>
        <v>0800</v>
      </c>
      <c r="C36" t="s">
        <v>37</v>
      </c>
      <c r="D36" t="s">
        <v>113</v>
      </c>
      <c r="E36" t="s">
        <v>18</v>
      </c>
      <c r="G36" s="1" t="s">
        <v>112</v>
      </c>
      <c r="I36" t="s">
        <v>15</v>
      </c>
      <c r="J36" t="s">
        <v>28</v>
      </c>
    </row>
    <row r="37" spans="1:10" ht="45">
      <c r="A37" t="str">
        <f t="shared" si="1"/>
        <v>2016-03-21</v>
      </c>
      <c r="B37" t="str">
        <f>"0830"</f>
        <v>0830</v>
      </c>
      <c r="C37" t="s">
        <v>44</v>
      </c>
      <c r="D37" t="s">
        <v>114</v>
      </c>
      <c r="E37" t="s">
        <v>18</v>
      </c>
      <c r="G37" s="1" t="s">
        <v>45</v>
      </c>
      <c r="H37">
        <v>2005</v>
      </c>
      <c r="I37" t="s">
        <v>21</v>
      </c>
      <c r="J37" t="s">
        <v>43</v>
      </c>
    </row>
    <row r="38" spans="1:10" ht="45">
      <c r="A38" t="str">
        <f t="shared" si="1"/>
        <v>2016-03-21</v>
      </c>
      <c r="B38" t="str">
        <f>"0900"</f>
        <v>0900</v>
      </c>
      <c r="C38" t="s">
        <v>37</v>
      </c>
      <c r="D38" t="s">
        <v>116</v>
      </c>
      <c r="E38" t="s">
        <v>18</v>
      </c>
      <c r="G38" s="1" t="s">
        <v>115</v>
      </c>
      <c r="I38" t="s">
        <v>15</v>
      </c>
      <c r="J38" t="s">
        <v>69</v>
      </c>
    </row>
    <row r="39" spans="1:10" ht="45">
      <c r="A39" t="str">
        <f t="shared" si="1"/>
        <v>2016-03-21</v>
      </c>
      <c r="B39" t="str">
        <f>"0930"</f>
        <v>0930</v>
      </c>
      <c r="C39" t="s">
        <v>29</v>
      </c>
      <c r="D39" t="s">
        <v>117</v>
      </c>
      <c r="E39" t="s">
        <v>18</v>
      </c>
      <c r="G39" s="1" t="s">
        <v>30</v>
      </c>
      <c r="I39" t="s">
        <v>15</v>
      </c>
      <c r="J39" t="s">
        <v>43</v>
      </c>
    </row>
    <row r="40" spans="1:10" ht="45">
      <c r="A40" t="str">
        <f t="shared" si="1"/>
        <v>2016-03-21</v>
      </c>
      <c r="B40" t="str">
        <f>"1000"</f>
        <v>1000</v>
      </c>
      <c r="C40" t="s">
        <v>74</v>
      </c>
      <c r="D40" t="s">
        <v>76</v>
      </c>
      <c r="E40" t="s">
        <v>49</v>
      </c>
      <c r="G40" s="1" t="s">
        <v>75</v>
      </c>
      <c r="H40">
        <v>2016</v>
      </c>
      <c r="I40" t="s">
        <v>77</v>
      </c>
      <c r="J40" t="s">
        <v>56</v>
      </c>
    </row>
    <row r="41" spans="1:10" ht="75">
      <c r="A41" t="str">
        <f t="shared" si="1"/>
        <v>2016-03-21</v>
      </c>
      <c r="B41" t="str">
        <f>"1030"</f>
        <v>1030</v>
      </c>
      <c r="C41" t="s">
        <v>89</v>
      </c>
      <c r="D41" t="s">
        <v>91</v>
      </c>
      <c r="E41" t="s">
        <v>49</v>
      </c>
      <c r="G41" s="1" t="s">
        <v>90</v>
      </c>
      <c r="H41">
        <v>2015</v>
      </c>
      <c r="I41" t="s">
        <v>15</v>
      </c>
      <c r="J41" t="s">
        <v>32</v>
      </c>
    </row>
    <row r="42" spans="1:10" ht="45">
      <c r="A42" t="str">
        <f t="shared" si="1"/>
        <v>2016-03-21</v>
      </c>
      <c r="B42" t="str">
        <f>"1100"</f>
        <v>1100</v>
      </c>
      <c r="C42" t="s">
        <v>118</v>
      </c>
      <c r="D42" t="s">
        <v>120</v>
      </c>
      <c r="E42" t="s">
        <v>11</v>
      </c>
      <c r="G42" s="1" t="s">
        <v>119</v>
      </c>
      <c r="H42">
        <v>2013</v>
      </c>
      <c r="I42" t="s">
        <v>121</v>
      </c>
      <c r="J42" t="s">
        <v>122</v>
      </c>
    </row>
    <row r="43" spans="1:10" ht="45">
      <c r="A43" t="str">
        <f t="shared" si="1"/>
        <v>2016-03-21</v>
      </c>
      <c r="B43" t="str">
        <f>"1200"</f>
        <v>1200</v>
      </c>
      <c r="C43" t="s">
        <v>123</v>
      </c>
      <c r="D43" t="s">
        <v>123</v>
      </c>
      <c r="E43" t="s">
        <v>124</v>
      </c>
      <c r="F43" t="s">
        <v>125</v>
      </c>
      <c r="G43" s="1" t="s">
        <v>126</v>
      </c>
      <c r="H43">
        <v>2011</v>
      </c>
      <c r="I43" t="s">
        <v>127</v>
      </c>
      <c r="J43" t="s">
        <v>128</v>
      </c>
    </row>
    <row r="44" spans="1:10" ht="45">
      <c r="A44" t="str">
        <f t="shared" si="1"/>
        <v>2016-03-21</v>
      </c>
      <c r="B44" t="str">
        <f>"1315"</f>
        <v>1315</v>
      </c>
      <c r="C44" t="s">
        <v>129</v>
      </c>
      <c r="D44" t="s">
        <v>129</v>
      </c>
      <c r="E44" t="s">
        <v>18</v>
      </c>
      <c r="G44" s="1" t="s">
        <v>130</v>
      </c>
      <c r="H44">
        <v>2012</v>
      </c>
      <c r="I44" t="s">
        <v>15</v>
      </c>
      <c r="J44" t="s">
        <v>131</v>
      </c>
    </row>
    <row r="45" spans="1:10" ht="45">
      <c r="A45" t="str">
        <f t="shared" si="1"/>
        <v>2016-03-21</v>
      </c>
      <c r="B45" t="str">
        <f>"1330"</f>
        <v>1330</v>
      </c>
      <c r="C45" t="s">
        <v>132</v>
      </c>
      <c r="D45" t="s">
        <v>132</v>
      </c>
      <c r="E45" t="s">
        <v>11</v>
      </c>
      <c r="G45" s="1" t="s">
        <v>133</v>
      </c>
      <c r="H45">
        <v>2011</v>
      </c>
      <c r="I45" t="s">
        <v>134</v>
      </c>
      <c r="J45" t="s">
        <v>73</v>
      </c>
    </row>
    <row r="46" spans="1:10" ht="45">
      <c r="A46" t="str">
        <f t="shared" si="1"/>
        <v>2016-03-21</v>
      </c>
      <c r="B46" t="str">
        <f>"1430"</f>
        <v>1430</v>
      </c>
      <c r="C46" t="s">
        <v>37</v>
      </c>
      <c r="D46" t="s">
        <v>136</v>
      </c>
      <c r="E46" t="s">
        <v>18</v>
      </c>
      <c r="G46" s="1" t="s">
        <v>135</v>
      </c>
      <c r="I46" t="s">
        <v>15</v>
      </c>
      <c r="J46" t="s">
        <v>137</v>
      </c>
    </row>
    <row r="47" spans="1:10" ht="45">
      <c r="A47" t="str">
        <f t="shared" si="1"/>
        <v>2016-03-21</v>
      </c>
      <c r="B47" t="str">
        <f>"1500"</f>
        <v>1500</v>
      </c>
      <c r="C47" t="s">
        <v>33</v>
      </c>
      <c r="D47" t="s">
        <v>138</v>
      </c>
      <c r="E47" t="s">
        <v>18</v>
      </c>
      <c r="G47" s="1" t="s">
        <v>34</v>
      </c>
      <c r="H47">
        <v>2010</v>
      </c>
      <c r="I47" t="s">
        <v>21</v>
      </c>
      <c r="J47" t="s">
        <v>69</v>
      </c>
    </row>
    <row r="48" spans="1:10" ht="45">
      <c r="A48" t="str">
        <f t="shared" si="1"/>
        <v>2016-03-21</v>
      </c>
      <c r="B48" t="str">
        <f>"1530"</f>
        <v>1530</v>
      </c>
      <c r="C48" t="s">
        <v>29</v>
      </c>
      <c r="D48" t="s">
        <v>109</v>
      </c>
      <c r="E48" t="s">
        <v>18</v>
      </c>
      <c r="G48" s="1" t="s">
        <v>30</v>
      </c>
      <c r="H48">
        <v>2014</v>
      </c>
      <c r="I48" t="s">
        <v>15</v>
      </c>
      <c r="J48" t="s">
        <v>69</v>
      </c>
    </row>
    <row r="49" spans="1:10" ht="30">
      <c r="A49" t="str">
        <f t="shared" si="1"/>
        <v>2016-03-21</v>
      </c>
      <c r="B49" t="str">
        <f>"1600"</f>
        <v>1600</v>
      </c>
      <c r="C49" t="s">
        <v>17</v>
      </c>
      <c r="D49" t="s">
        <v>139</v>
      </c>
      <c r="E49" t="s">
        <v>18</v>
      </c>
      <c r="G49" s="1" t="s">
        <v>19</v>
      </c>
      <c r="H49">
        <v>2002</v>
      </c>
      <c r="I49" t="s">
        <v>21</v>
      </c>
      <c r="J49" t="s">
        <v>22</v>
      </c>
    </row>
    <row r="50" spans="1:10" ht="30">
      <c r="A50" t="str">
        <f t="shared" si="1"/>
        <v>2016-03-21</v>
      </c>
      <c r="B50" t="str">
        <f>"1615"</f>
        <v>1615</v>
      </c>
      <c r="C50" t="s">
        <v>17</v>
      </c>
      <c r="D50" t="s">
        <v>140</v>
      </c>
      <c r="E50" t="s">
        <v>18</v>
      </c>
      <c r="G50" s="1" t="s">
        <v>19</v>
      </c>
      <c r="H50">
        <v>2002</v>
      </c>
      <c r="I50" t="s">
        <v>21</v>
      </c>
      <c r="J50" t="s">
        <v>24</v>
      </c>
    </row>
    <row r="51" spans="1:10" ht="30">
      <c r="A51" t="str">
        <f t="shared" si="1"/>
        <v>2016-03-21</v>
      </c>
      <c r="B51" t="str">
        <f>"1630"</f>
        <v>1630</v>
      </c>
      <c r="C51" t="s">
        <v>40</v>
      </c>
      <c r="D51" t="s">
        <v>142</v>
      </c>
      <c r="E51" t="s">
        <v>18</v>
      </c>
      <c r="G51" s="1" t="s">
        <v>141</v>
      </c>
      <c r="H51">
        <v>2012</v>
      </c>
      <c r="I51" t="s">
        <v>15</v>
      </c>
      <c r="J51" t="s">
        <v>69</v>
      </c>
    </row>
    <row r="52" spans="1:10" ht="45">
      <c r="A52" t="str">
        <f t="shared" si="1"/>
        <v>2016-03-21</v>
      </c>
      <c r="B52" t="str">
        <f>"1700"</f>
        <v>1700</v>
      </c>
      <c r="C52" t="s">
        <v>44</v>
      </c>
      <c r="D52" t="s">
        <v>114</v>
      </c>
      <c r="E52" t="s">
        <v>18</v>
      </c>
      <c r="G52" s="1" t="s">
        <v>45</v>
      </c>
      <c r="H52">
        <v>2005</v>
      </c>
      <c r="I52" t="s">
        <v>21</v>
      </c>
      <c r="J52" t="s">
        <v>43</v>
      </c>
    </row>
    <row r="53" spans="1:10" ht="45">
      <c r="A53" t="str">
        <f t="shared" si="1"/>
        <v>2016-03-21</v>
      </c>
      <c r="B53" t="str">
        <f>"1730"</f>
        <v>1730</v>
      </c>
      <c r="C53" t="s">
        <v>143</v>
      </c>
      <c r="D53" t="s">
        <v>145</v>
      </c>
      <c r="E53" t="s">
        <v>11</v>
      </c>
      <c r="F53" t="s">
        <v>100</v>
      </c>
      <c r="G53" s="1" t="s">
        <v>144</v>
      </c>
      <c r="H53">
        <v>2011</v>
      </c>
      <c r="I53" t="s">
        <v>15</v>
      </c>
      <c r="J53" t="s">
        <v>28</v>
      </c>
    </row>
    <row r="54" spans="1:10" ht="45">
      <c r="A54" t="str">
        <f t="shared" si="1"/>
        <v>2016-03-21</v>
      </c>
      <c r="B54" t="str">
        <f>"1800"</f>
        <v>1800</v>
      </c>
      <c r="C54" t="s">
        <v>146</v>
      </c>
      <c r="D54" t="s">
        <v>149</v>
      </c>
      <c r="E54" t="s">
        <v>11</v>
      </c>
      <c r="F54" t="s">
        <v>147</v>
      </c>
      <c r="G54" s="1" t="s">
        <v>148</v>
      </c>
      <c r="H54">
        <v>2009</v>
      </c>
      <c r="I54" t="s">
        <v>15</v>
      </c>
      <c r="J54" t="s">
        <v>32</v>
      </c>
    </row>
    <row r="55" spans="1:10" ht="45">
      <c r="A55" t="str">
        <f t="shared" si="1"/>
        <v>2016-03-21</v>
      </c>
      <c r="B55" t="str">
        <f>"1830"</f>
        <v>1830</v>
      </c>
      <c r="C55" t="s">
        <v>150</v>
      </c>
      <c r="D55" t="s">
        <v>152</v>
      </c>
      <c r="E55" t="s">
        <v>18</v>
      </c>
      <c r="G55" s="1" t="s">
        <v>151</v>
      </c>
      <c r="I55" t="s">
        <v>15</v>
      </c>
      <c r="J55" t="s">
        <v>32</v>
      </c>
    </row>
    <row r="56" spans="1:10" ht="45">
      <c r="A56" t="str">
        <f t="shared" si="1"/>
        <v>2016-03-21</v>
      </c>
      <c r="B56" t="str">
        <f>"1900"</f>
        <v>1900</v>
      </c>
      <c r="C56" t="s">
        <v>153</v>
      </c>
      <c r="D56" t="s">
        <v>155</v>
      </c>
      <c r="E56" t="s">
        <v>18</v>
      </c>
      <c r="G56" s="1" t="s">
        <v>154</v>
      </c>
      <c r="H56">
        <v>2013</v>
      </c>
      <c r="I56" t="s">
        <v>15</v>
      </c>
      <c r="J56" t="s">
        <v>156</v>
      </c>
    </row>
    <row r="57" spans="1:10" ht="45">
      <c r="A57" t="str">
        <f t="shared" si="1"/>
        <v>2016-03-21</v>
      </c>
      <c r="B57" t="str">
        <f>"1920"</f>
        <v>1920</v>
      </c>
      <c r="C57" t="s">
        <v>157</v>
      </c>
      <c r="D57" t="s">
        <v>159</v>
      </c>
      <c r="E57" t="s">
        <v>49</v>
      </c>
      <c r="G57" s="1" t="s">
        <v>158</v>
      </c>
      <c r="H57">
        <v>2016</v>
      </c>
      <c r="I57" t="s">
        <v>15</v>
      </c>
      <c r="J57" t="s">
        <v>160</v>
      </c>
    </row>
    <row r="58" spans="1:10" ht="30">
      <c r="A58" t="str">
        <f t="shared" si="1"/>
        <v>2016-03-21</v>
      </c>
      <c r="B58" t="str">
        <f>"1930"</f>
        <v>1930</v>
      </c>
      <c r="C58" t="s">
        <v>161</v>
      </c>
      <c r="D58" t="s">
        <v>163</v>
      </c>
      <c r="E58" t="s">
        <v>11</v>
      </c>
      <c r="G58" s="1" t="s">
        <v>162</v>
      </c>
      <c r="H58">
        <v>2013</v>
      </c>
      <c r="I58" t="s">
        <v>21</v>
      </c>
      <c r="J58" t="s">
        <v>164</v>
      </c>
    </row>
    <row r="59" spans="1:10" ht="45">
      <c r="A59" t="str">
        <f t="shared" si="1"/>
        <v>2016-03-21</v>
      </c>
      <c r="B59" t="str">
        <f>"2000"</f>
        <v>2000</v>
      </c>
      <c r="C59" t="s">
        <v>165</v>
      </c>
      <c r="D59" t="s">
        <v>167</v>
      </c>
      <c r="E59" t="s">
        <v>11</v>
      </c>
      <c r="G59" s="1" t="s">
        <v>166</v>
      </c>
      <c r="I59" t="s">
        <v>21</v>
      </c>
      <c r="J59" t="s">
        <v>164</v>
      </c>
    </row>
    <row r="60" spans="1:10" ht="45">
      <c r="A60" t="str">
        <f t="shared" si="1"/>
        <v>2016-03-21</v>
      </c>
      <c r="B60" t="str">
        <f>"2030"</f>
        <v>2030</v>
      </c>
      <c r="C60" t="s">
        <v>168</v>
      </c>
      <c r="D60" t="s">
        <v>171</v>
      </c>
      <c r="E60" t="s">
        <v>11</v>
      </c>
      <c r="F60" t="s">
        <v>169</v>
      </c>
      <c r="G60" s="1" t="s">
        <v>170</v>
      </c>
      <c r="H60">
        <v>2012</v>
      </c>
      <c r="I60" t="s">
        <v>172</v>
      </c>
      <c r="J60" t="s">
        <v>173</v>
      </c>
    </row>
    <row r="61" spans="1:10" ht="45">
      <c r="A61" t="str">
        <f t="shared" si="1"/>
        <v>2016-03-21</v>
      </c>
      <c r="B61" t="str">
        <f>"2100"</f>
        <v>2100</v>
      </c>
      <c r="C61" t="s">
        <v>174</v>
      </c>
      <c r="D61" t="s">
        <v>176</v>
      </c>
      <c r="G61" s="1" t="s">
        <v>175</v>
      </c>
      <c r="H61">
        <v>2016</v>
      </c>
      <c r="I61" t="s">
        <v>15</v>
      </c>
      <c r="J61" t="s">
        <v>56</v>
      </c>
    </row>
    <row r="62" spans="1:10" ht="45">
      <c r="A62" t="str">
        <f t="shared" si="1"/>
        <v>2016-03-21</v>
      </c>
      <c r="B62" t="str">
        <f>"2130"</f>
        <v>2130</v>
      </c>
      <c r="C62" t="s">
        <v>177</v>
      </c>
      <c r="D62" t="s">
        <v>179</v>
      </c>
      <c r="E62" t="s">
        <v>18</v>
      </c>
      <c r="G62" s="1" t="s">
        <v>178</v>
      </c>
      <c r="H62">
        <v>2014</v>
      </c>
      <c r="I62" t="s">
        <v>134</v>
      </c>
      <c r="J62" t="s">
        <v>32</v>
      </c>
    </row>
    <row r="63" spans="1:10" ht="45">
      <c r="A63" t="str">
        <f t="shared" si="1"/>
        <v>2016-03-21</v>
      </c>
      <c r="B63" t="str">
        <f>"2200"</f>
        <v>2200</v>
      </c>
      <c r="C63" t="s">
        <v>180</v>
      </c>
      <c r="D63" t="s">
        <v>180</v>
      </c>
      <c r="E63" t="s">
        <v>11</v>
      </c>
      <c r="G63" s="1" t="s">
        <v>181</v>
      </c>
      <c r="H63">
        <v>2014</v>
      </c>
      <c r="I63" t="s">
        <v>15</v>
      </c>
      <c r="J63" t="s">
        <v>28</v>
      </c>
    </row>
    <row r="64" spans="1:10" ht="30">
      <c r="A64" t="str">
        <f t="shared" si="1"/>
        <v>2016-03-21</v>
      </c>
      <c r="B64" t="str">
        <f>"2230"</f>
        <v>2230</v>
      </c>
      <c r="C64" t="s">
        <v>182</v>
      </c>
      <c r="D64" t="s">
        <v>186</v>
      </c>
      <c r="E64" t="s">
        <v>183</v>
      </c>
      <c r="F64" t="s">
        <v>184</v>
      </c>
      <c r="G64" s="1" t="s">
        <v>185</v>
      </c>
      <c r="H64">
        <v>2007</v>
      </c>
      <c r="I64" t="s">
        <v>121</v>
      </c>
      <c r="J64" t="s">
        <v>164</v>
      </c>
    </row>
    <row r="65" spans="1:10" ht="45">
      <c r="A65" t="str">
        <f t="shared" si="1"/>
        <v>2016-03-21</v>
      </c>
      <c r="B65" t="str">
        <f>"2300"</f>
        <v>2300</v>
      </c>
      <c r="C65" t="s">
        <v>187</v>
      </c>
      <c r="D65" t="s">
        <v>189</v>
      </c>
      <c r="E65" t="s">
        <v>18</v>
      </c>
      <c r="G65" s="1" t="s">
        <v>188</v>
      </c>
      <c r="I65" t="s">
        <v>21</v>
      </c>
      <c r="J65" t="s">
        <v>36</v>
      </c>
    </row>
    <row r="66" spans="1:10" ht="30">
      <c r="A66" t="str">
        <f t="shared" si="1"/>
        <v>2016-03-21</v>
      </c>
      <c r="B66" t="str">
        <f>"2330"</f>
        <v>2330</v>
      </c>
      <c r="C66" t="s">
        <v>153</v>
      </c>
      <c r="D66" t="s">
        <v>191</v>
      </c>
      <c r="E66" t="s">
        <v>18</v>
      </c>
      <c r="G66" s="1" t="s">
        <v>190</v>
      </c>
      <c r="H66">
        <v>2013</v>
      </c>
      <c r="I66" t="s">
        <v>15</v>
      </c>
      <c r="J66" t="s">
        <v>24</v>
      </c>
    </row>
    <row r="67" spans="1:10" ht="45">
      <c r="A67" t="str">
        <f t="shared" si="1"/>
        <v>2016-03-21</v>
      </c>
      <c r="B67" t="str">
        <f>"2345"</f>
        <v>2345</v>
      </c>
      <c r="C67" t="s">
        <v>153</v>
      </c>
      <c r="D67" t="s">
        <v>193</v>
      </c>
      <c r="E67" t="s">
        <v>18</v>
      </c>
      <c r="G67" s="1" t="s">
        <v>192</v>
      </c>
      <c r="H67">
        <v>2013</v>
      </c>
      <c r="I67" t="s">
        <v>15</v>
      </c>
      <c r="J67" t="s">
        <v>24</v>
      </c>
    </row>
    <row r="68" spans="1:10" ht="30">
      <c r="A68" t="str">
        <f aca="true" t="shared" si="2" ref="A68:A105">"2016-03-22"</f>
        <v>2016-03-22</v>
      </c>
      <c r="B68" t="str">
        <f>"0000"</f>
        <v>0000</v>
      </c>
      <c r="C68" t="s">
        <v>194</v>
      </c>
      <c r="D68" t="s">
        <v>197</v>
      </c>
      <c r="E68" t="s">
        <v>11</v>
      </c>
      <c r="F68" t="s">
        <v>195</v>
      </c>
      <c r="G68" s="1" t="s">
        <v>196</v>
      </c>
      <c r="H68">
        <v>2012</v>
      </c>
      <c r="I68" t="s">
        <v>15</v>
      </c>
      <c r="J68" t="s">
        <v>198</v>
      </c>
    </row>
    <row r="69" spans="1:10" ht="30">
      <c r="A69" t="str">
        <f t="shared" si="2"/>
        <v>2016-03-22</v>
      </c>
      <c r="B69" t="str">
        <f>"0100"</f>
        <v>0100</v>
      </c>
      <c r="C69" t="s">
        <v>194</v>
      </c>
      <c r="D69" t="s">
        <v>197</v>
      </c>
      <c r="E69" t="s">
        <v>11</v>
      </c>
      <c r="F69" t="s">
        <v>195</v>
      </c>
      <c r="G69" s="1" t="s">
        <v>196</v>
      </c>
      <c r="H69">
        <v>2012</v>
      </c>
      <c r="I69" t="s">
        <v>15</v>
      </c>
      <c r="J69" t="s">
        <v>199</v>
      </c>
    </row>
    <row r="70" spans="1:10" ht="30">
      <c r="A70" t="str">
        <f t="shared" si="2"/>
        <v>2016-03-22</v>
      </c>
      <c r="B70" t="str">
        <f>"0200"</f>
        <v>0200</v>
      </c>
      <c r="C70" t="s">
        <v>194</v>
      </c>
      <c r="D70" t="s">
        <v>197</v>
      </c>
      <c r="E70" t="s">
        <v>11</v>
      </c>
      <c r="F70" t="s">
        <v>195</v>
      </c>
      <c r="G70" s="1" t="s">
        <v>196</v>
      </c>
      <c r="H70">
        <v>2012</v>
      </c>
      <c r="I70" t="s">
        <v>15</v>
      </c>
      <c r="J70" t="s">
        <v>199</v>
      </c>
    </row>
    <row r="71" spans="1:10" ht="30">
      <c r="A71" t="str">
        <f t="shared" si="2"/>
        <v>2016-03-22</v>
      </c>
      <c r="B71" t="str">
        <f>"0300"</f>
        <v>0300</v>
      </c>
      <c r="C71" t="s">
        <v>194</v>
      </c>
      <c r="D71" t="s">
        <v>197</v>
      </c>
      <c r="E71" t="s">
        <v>11</v>
      </c>
      <c r="F71" t="s">
        <v>195</v>
      </c>
      <c r="G71" s="1" t="s">
        <v>196</v>
      </c>
      <c r="H71">
        <v>2012</v>
      </c>
      <c r="I71" t="s">
        <v>15</v>
      </c>
      <c r="J71" t="s">
        <v>199</v>
      </c>
    </row>
    <row r="72" spans="1:10" ht="30">
      <c r="A72" t="str">
        <f t="shared" si="2"/>
        <v>2016-03-22</v>
      </c>
      <c r="B72" t="str">
        <f>"0400"</f>
        <v>0400</v>
      </c>
      <c r="C72" t="s">
        <v>194</v>
      </c>
      <c r="D72" t="s">
        <v>197</v>
      </c>
      <c r="E72" t="s">
        <v>11</v>
      </c>
      <c r="F72" t="s">
        <v>195</v>
      </c>
      <c r="G72" s="1" t="s">
        <v>196</v>
      </c>
      <c r="H72">
        <v>2012</v>
      </c>
      <c r="I72" t="s">
        <v>15</v>
      </c>
      <c r="J72" t="s">
        <v>199</v>
      </c>
    </row>
    <row r="73" spans="1:10" ht="30">
      <c r="A73" t="str">
        <f t="shared" si="2"/>
        <v>2016-03-22</v>
      </c>
      <c r="B73" t="str">
        <f>"0500"</f>
        <v>0500</v>
      </c>
      <c r="C73" t="s">
        <v>194</v>
      </c>
      <c r="D73" t="s">
        <v>197</v>
      </c>
      <c r="E73" t="s">
        <v>11</v>
      </c>
      <c r="F73" t="s">
        <v>195</v>
      </c>
      <c r="G73" s="1" t="s">
        <v>196</v>
      </c>
      <c r="H73">
        <v>2012</v>
      </c>
      <c r="I73" t="s">
        <v>15</v>
      </c>
      <c r="J73" t="s">
        <v>122</v>
      </c>
    </row>
    <row r="74" spans="1:10" ht="45">
      <c r="A74" t="str">
        <f t="shared" si="2"/>
        <v>2016-03-22</v>
      </c>
      <c r="B74" t="str">
        <f>"0600"</f>
        <v>0600</v>
      </c>
      <c r="C74" t="s">
        <v>25</v>
      </c>
      <c r="D74" t="s">
        <v>201</v>
      </c>
      <c r="E74" t="s">
        <v>18</v>
      </c>
      <c r="G74" s="1" t="s">
        <v>200</v>
      </c>
      <c r="H74">
        <v>2009</v>
      </c>
      <c r="I74" t="s">
        <v>15</v>
      </c>
      <c r="J74" t="s">
        <v>28</v>
      </c>
    </row>
    <row r="75" spans="1:10" ht="45">
      <c r="A75" t="str">
        <f t="shared" si="2"/>
        <v>2016-03-22</v>
      </c>
      <c r="B75" t="str">
        <f>"0630"</f>
        <v>0630</v>
      </c>
      <c r="C75" t="s">
        <v>33</v>
      </c>
      <c r="D75" t="s">
        <v>202</v>
      </c>
      <c r="E75" t="s">
        <v>18</v>
      </c>
      <c r="G75" s="1" t="s">
        <v>34</v>
      </c>
      <c r="H75">
        <v>2010</v>
      </c>
      <c r="I75" t="s">
        <v>21</v>
      </c>
      <c r="J75" t="s">
        <v>36</v>
      </c>
    </row>
    <row r="76" spans="1:10" ht="45">
      <c r="A76" t="str">
        <f t="shared" si="2"/>
        <v>2016-03-22</v>
      </c>
      <c r="B76" t="str">
        <f>"0700"</f>
        <v>0700</v>
      </c>
      <c r="C76" t="s">
        <v>29</v>
      </c>
      <c r="D76" t="s">
        <v>203</v>
      </c>
      <c r="E76" t="s">
        <v>11</v>
      </c>
      <c r="G76" s="1" t="s">
        <v>30</v>
      </c>
      <c r="H76">
        <v>2014</v>
      </c>
      <c r="I76" t="s">
        <v>15</v>
      </c>
      <c r="J76" t="s">
        <v>32</v>
      </c>
    </row>
    <row r="77" spans="1:10" ht="30">
      <c r="A77" t="str">
        <f t="shared" si="2"/>
        <v>2016-03-22</v>
      </c>
      <c r="B77" t="str">
        <f>"0730"</f>
        <v>0730</v>
      </c>
      <c r="C77" t="s">
        <v>40</v>
      </c>
      <c r="D77" t="s">
        <v>205</v>
      </c>
      <c r="E77" t="s">
        <v>18</v>
      </c>
      <c r="G77" s="1" t="s">
        <v>204</v>
      </c>
      <c r="H77">
        <v>2012</v>
      </c>
      <c r="I77" t="s">
        <v>15</v>
      </c>
      <c r="J77" t="s">
        <v>69</v>
      </c>
    </row>
    <row r="78" spans="1:10" ht="45">
      <c r="A78" t="str">
        <f t="shared" si="2"/>
        <v>2016-03-22</v>
      </c>
      <c r="B78" t="str">
        <f>"0800"</f>
        <v>0800</v>
      </c>
      <c r="C78" t="s">
        <v>37</v>
      </c>
      <c r="D78" t="s">
        <v>207</v>
      </c>
      <c r="E78" t="s">
        <v>18</v>
      </c>
      <c r="G78" s="1" t="s">
        <v>206</v>
      </c>
      <c r="I78" t="s">
        <v>15</v>
      </c>
      <c r="J78" t="s">
        <v>28</v>
      </c>
    </row>
    <row r="79" spans="1:10" ht="45">
      <c r="A79" t="str">
        <f t="shared" si="2"/>
        <v>2016-03-22</v>
      </c>
      <c r="B79" t="str">
        <f>"0830"</f>
        <v>0830</v>
      </c>
      <c r="C79" t="s">
        <v>44</v>
      </c>
      <c r="D79" t="s">
        <v>208</v>
      </c>
      <c r="E79" t="s">
        <v>18</v>
      </c>
      <c r="G79" s="1" t="s">
        <v>45</v>
      </c>
      <c r="H79">
        <v>2005</v>
      </c>
      <c r="I79" t="s">
        <v>21</v>
      </c>
      <c r="J79" t="s">
        <v>43</v>
      </c>
    </row>
    <row r="80" spans="1:10" ht="45">
      <c r="A80" t="str">
        <f t="shared" si="2"/>
        <v>2016-03-22</v>
      </c>
      <c r="B80" t="str">
        <f>"0900"</f>
        <v>0900</v>
      </c>
      <c r="C80" t="s">
        <v>37</v>
      </c>
      <c r="D80" t="s">
        <v>210</v>
      </c>
      <c r="E80" t="s">
        <v>18</v>
      </c>
      <c r="G80" s="1" t="s">
        <v>209</v>
      </c>
      <c r="I80" t="s">
        <v>15</v>
      </c>
      <c r="J80" t="s">
        <v>69</v>
      </c>
    </row>
    <row r="81" spans="1:10" ht="45">
      <c r="A81" t="str">
        <f t="shared" si="2"/>
        <v>2016-03-22</v>
      </c>
      <c r="B81" t="str">
        <f>"0930"</f>
        <v>0930</v>
      </c>
      <c r="C81" t="s">
        <v>29</v>
      </c>
      <c r="D81" t="s">
        <v>197</v>
      </c>
      <c r="E81" t="s">
        <v>18</v>
      </c>
      <c r="G81" s="1" t="s">
        <v>30</v>
      </c>
      <c r="I81" t="s">
        <v>15</v>
      </c>
      <c r="J81" t="s">
        <v>69</v>
      </c>
    </row>
    <row r="82" spans="1:10" ht="45">
      <c r="A82" t="str">
        <f t="shared" si="2"/>
        <v>2016-03-22</v>
      </c>
      <c r="B82" t="str">
        <f>"1000"</f>
        <v>1000</v>
      </c>
      <c r="C82" t="s">
        <v>211</v>
      </c>
      <c r="D82" t="s">
        <v>213</v>
      </c>
      <c r="E82" t="s">
        <v>18</v>
      </c>
      <c r="G82" s="1" t="s">
        <v>212</v>
      </c>
      <c r="I82" t="s">
        <v>77</v>
      </c>
      <c r="J82" t="s">
        <v>28</v>
      </c>
    </row>
    <row r="83" spans="1:10" ht="45">
      <c r="A83" t="str">
        <f t="shared" si="2"/>
        <v>2016-03-22</v>
      </c>
      <c r="B83" t="str">
        <f>"1030"</f>
        <v>1030</v>
      </c>
      <c r="C83" t="s">
        <v>153</v>
      </c>
      <c r="D83" t="s">
        <v>216</v>
      </c>
      <c r="E83" t="s">
        <v>18</v>
      </c>
      <c r="F83" t="s">
        <v>214</v>
      </c>
      <c r="G83" s="1" t="s">
        <v>215</v>
      </c>
      <c r="H83">
        <v>2013</v>
      </c>
      <c r="I83" t="s">
        <v>15</v>
      </c>
      <c r="J83" t="s">
        <v>22</v>
      </c>
    </row>
    <row r="84" spans="1:10" ht="45">
      <c r="A84" t="str">
        <f t="shared" si="2"/>
        <v>2016-03-22</v>
      </c>
      <c r="B84" t="str">
        <f>"1045"</f>
        <v>1045</v>
      </c>
      <c r="C84" t="s">
        <v>153</v>
      </c>
      <c r="D84" t="s">
        <v>218</v>
      </c>
      <c r="E84" t="s">
        <v>18</v>
      </c>
      <c r="G84" s="1" t="s">
        <v>217</v>
      </c>
      <c r="H84">
        <v>2013</v>
      </c>
      <c r="I84" t="s">
        <v>15</v>
      </c>
      <c r="J84" t="s">
        <v>24</v>
      </c>
    </row>
    <row r="85" spans="1:10" ht="30">
      <c r="A85" t="str">
        <f t="shared" si="2"/>
        <v>2016-03-22</v>
      </c>
      <c r="B85" t="str">
        <f>"1100"</f>
        <v>1100</v>
      </c>
      <c r="C85" t="s">
        <v>161</v>
      </c>
      <c r="D85" t="s">
        <v>163</v>
      </c>
      <c r="E85" t="s">
        <v>11</v>
      </c>
      <c r="G85" s="1" t="s">
        <v>162</v>
      </c>
      <c r="H85">
        <v>2013</v>
      </c>
      <c r="I85" t="s">
        <v>21</v>
      </c>
      <c r="J85" t="s">
        <v>164</v>
      </c>
    </row>
    <row r="86" spans="1:10" ht="45">
      <c r="A86" t="str">
        <f t="shared" si="2"/>
        <v>2016-03-22</v>
      </c>
      <c r="B86" t="str">
        <f>"1130"</f>
        <v>1130</v>
      </c>
      <c r="C86" t="s">
        <v>219</v>
      </c>
      <c r="D86" t="s">
        <v>219</v>
      </c>
      <c r="E86" t="s">
        <v>11</v>
      </c>
      <c r="F86" t="s">
        <v>100</v>
      </c>
      <c r="G86" s="1" t="s">
        <v>220</v>
      </c>
      <c r="H86">
        <v>2013</v>
      </c>
      <c r="I86" t="s">
        <v>15</v>
      </c>
      <c r="J86" t="s">
        <v>28</v>
      </c>
    </row>
    <row r="87" spans="1:10" ht="45">
      <c r="A87" t="str">
        <f t="shared" si="2"/>
        <v>2016-03-22</v>
      </c>
      <c r="B87" t="str">
        <f>"1200"</f>
        <v>1200</v>
      </c>
      <c r="C87" t="s">
        <v>177</v>
      </c>
      <c r="D87" t="s">
        <v>179</v>
      </c>
      <c r="E87" t="s">
        <v>18</v>
      </c>
      <c r="G87" s="1" t="s">
        <v>178</v>
      </c>
      <c r="H87">
        <v>2014</v>
      </c>
      <c r="I87" t="s">
        <v>134</v>
      </c>
      <c r="J87" t="s">
        <v>32</v>
      </c>
    </row>
    <row r="88" spans="1:10" ht="45">
      <c r="A88" t="str">
        <f t="shared" si="2"/>
        <v>2016-03-22</v>
      </c>
      <c r="B88" t="str">
        <f>"1230"</f>
        <v>1230</v>
      </c>
      <c r="C88" t="s">
        <v>221</v>
      </c>
      <c r="D88" t="s">
        <v>221</v>
      </c>
      <c r="E88" t="s">
        <v>18</v>
      </c>
      <c r="G88" s="1" t="s">
        <v>222</v>
      </c>
      <c r="H88">
        <v>2013</v>
      </c>
      <c r="I88" t="s">
        <v>15</v>
      </c>
      <c r="J88" t="s">
        <v>223</v>
      </c>
    </row>
    <row r="89" spans="1:10" ht="45">
      <c r="A89" t="str">
        <f t="shared" si="2"/>
        <v>2016-03-22</v>
      </c>
      <c r="B89" t="str">
        <f>"1330"</f>
        <v>1330</v>
      </c>
      <c r="C89" t="s">
        <v>224</v>
      </c>
      <c r="D89" t="s">
        <v>227</v>
      </c>
      <c r="E89" t="s">
        <v>124</v>
      </c>
      <c r="F89" t="s">
        <v>225</v>
      </c>
      <c r="G89" s="1" t="s">
        <v>226</v>
      </c>
      <c r="H89">
        <v>2009</v>
      </c>
      <c r="I89" t="s">
        <v>77</v>
      </c>
      <c r="J89" t="s">
        <v>228</v>
      </c>
    </row>
    <row r="90" spans="1:10" ht="45">
      <c r="A90" t="str">
        <f t="shared" si="2"/>
        <v>2016-03-22</v>
      </c>
      <c r="B90" t="str">
        <f>"1430"</f>
        <v>1430</v>
      </c>
      <c r="C90" t="s">
        <v>37</v>
      </c>
      <c r="D90" t="s">
        <v>113</v>
      </c>
      <c r="E90" t="s">
        <v>18</v>
      </c>
      <c r="G90" s="1" t="s">
        <v>112</v>
      </c>
      <c r="I90" t="s">
        <v>15</v>
      </c>
      <c r="J90" t="s">
        <v>28</v>
      </c>
    </row>
    <row r="91" spans="1:10" ht="45">
      <c r="A91" t="str">
        <f t="shared" si="2"/>
        <v>2016-03-22</v>
      </c>
      <c r="B91" t="str">
        <f>"1500"</f>
        <v>1500</v>
      </c>
      <c r="C91" t="s">
        <v>33</v>
      </c>
      <c r="D91" t="s">
        <v>163</v>
      </c>
      <c r="E91" t="s">
        <v>18</v>
      </c>
      <c r="G91" s="1" t="s">
        <v>34</v>
      </c>
      <c r="H91">
        <v>2010</v>
      </c>
      <c r="I91" t="s">
        <v>21</v>
      </c>
      <c r="J91" t="s">
        <v>69</v>
      </c>
    </row>
    <row r="92" spans="1:10" ht="45">
      <c r="A92" t="str">
        <f t="shared" si="2"/>
        <v>2016-03-22</v>
      </c>
      <c r="B92" t="str">
        <f>"1530"</f>
        <v>1530</v>
      </c>
      <c r="C92" t="s">
        <v>29</v>
      </c>
      <c r="D92" t="s">
        <v>203</v>
      </c>
      <c r="E92" t="s">
        <v>11</v>
      </c>
      <c r="G92" s="1" t="s">
        <v>30</v>
      </c>
      <c r="H92">
        <v>2014</v>
      </c>
      <c r="I92" t="s">
        <v>15</v>
      </c>
      <c r="J92" t="s">
        <v>32</v>
      </c>
    </row>
    <row r="93" spans="1:10" ht="30">
      <c r="A93" t="str">
        <f t="shared" si="2"/>
        <v>2016-03-22</v>
      </c>
      <c r="B93" t="str">
        <f>"1600"</f>
        <v>1600</v>
      </c>
      <c r="C93" t="s">
        <v>17</v>
      </c>
      <c r="D93" t="s">
        <v>229</v>
      </c>
      <c r="E93" t="s">
        <v>18</v>
      </c>
      <c r="G93" s="1" t="s">
        <v>19</v>
      </c>
      <c r="H93">
        <v>2002</v>
      </c>
      <c r="I93" t="s">
        <v>21</v>
      </c>
      <c r="J93" t="s">
        <v>22</v>
      </c>
    </row>
    <row r="94" spans="1:10" ht="30">
      <c r="A94" t="str">
        <f t="shared" si="2"/>
        <v>2016-03-22</v>
      </c>
      <c r="B94" t="str">
        <f>"1615"</f>
        <v>1615</v>
      </c>
      <c r="C94" t="s">
        <v>17</v>
      </c>
      <c r="D94" t="s">
        <v>230</v>
      </c>
      <c r="E94" t="s">
        <v>18</v>
      </c>
      <c r="G94" s="1" t="s">
        <v>19</v>
      </c>
      <c r="H94">
        <v>2002</v>
      </c>
      <c r="I94" t="s">
        <v>21</v>
      </c>
      <c r="J94" t="s">
        <v>24</v>
      </c>
    </row>
    <row r="95" spans="1:10" ht="30">
      <c r="A95" t="str">
        <f t="shared" si="2"/>
        <v>2016-03-22</v>
      </c>
      <c r="B95" t="str">
        <f>"1630"</f>
        <v>1630</v>
      </c>
      <c r="C95" t="s">
        <v>40</v>
      </c>
      <c r="D95" t="s">
        <v>232</v>
      </c>
      <c r="E95" t="s">
        <v>18</v>
      </c>
      <c r="G95" s="1" t="s">
        <v>231</v>
      </c>
      <c r="H95">
        <v>2012</v>
      </c>
      <c r="I95" t="s">
        <v>15</v>
      </c>
      <c r="J95" t="s">
        <v>69</v>
      </c>
    </row>
    <row r="96" spans="1:10" ht="45">
      <c r="A96" t="str">
        <f t="shared" si="2"/>
        <v>2016-03-22</v>
      </c>
      <c r="B96" t="str">
        <f>"1700"</f>
        <v>1700</v>
      </c>
      <c r="C96" t="s">
        <v>44</v>
      </c>
      <c r="D96" t="s">
        <v>208</v>
      </c>
      <c r="E96" t="s">
        <v>18</v>
      </c>
      <c r="G96" s="1" t="s">
        <v>45</v>
      </c>
      <c r="H96">
        <v>2005</v>
      </c>
      <c r="I96" t="s">
        <v>21</v>
      </c>
      <c r="J96" t="s">
        <v>43</v>
      </c>
    </row>
    <row r="97" spans="1:10" ht="45">
      <c r="A97" t="str">
        <f t="shared" si="2"/>
        <v>2016-03-22</v>
      </c>
      <c r="B97" t="str">
        <f>"1730"</f>
        <v>1730</v>
      </c>
      <c r="C97" t="s">
        <v>143</v>
      </c>
      <c r="D97" t="s">
        <v>234</v>
      </c>
      <c r="E97" t="s">
        <v>18</v>
      </c>
      <c r="G97" s="1" t="s">
        <v>233</v>
      </c>
      <c r="H97">
        <v>2011</v>
      </c>
      <c r="I97" t="s">
        <v>15</v>
      </c>
      <c r="J97" t="s">
        <v>32</v>
      </c>
    </row>
    <row r="98" spans="1:10" ht="45">
      <c r="A98" t="str">
        <f t="shared" si="2"/>
        <v>2016-03-22</v>
      </c>
      <c r="B98" t="str">
        <f>"1800"</f>
        <v>1800</v>
      </c>
      <c r="C98" t="s">
        <v>146</v>
      </c>
      <c r="D98" t="s">
        <v>236</v>
      </c>
      <c r="E98" t="s">
        <v>11</v>
      </c>
      <c r="F98" t="s">
        <v>125</v>
      </c>
      <c r="G98" s="1" t="s">
        <v>235</v>
      </c>
      <c r="H98">
        <v>2009</v>
      </c>
      <c r="I98" t="s">
        <v>15</v>
      </c>
      <c r="J98" t="s">
        <v>32</v>
      </c>
    </row>
    <row r="99" spans="1:10" ht="30">
      <c r="A99" t="str">
        <f t="shared" si="2"/>
        <v>2016-03-22</v>
      </c>
      <c r="B99" t="str">
        <f>"1830"</f>
        <v>1830</v>
      </c>
      <c r="C99" t="s">
        <v>150</v>
      </c>
      <c r="D99" t="s">
        <v>238</v>
      </c>
      <c r="E99" t="s">
        <v>18</v>
      </c>
      <c r="G99" s="1" t="s">
        <v>237</v>
      </c>
      <c r="I99" t="s">
        <v>15</v>
      </c>
      <c r="J99" t="s">
        <v>43</v>
      </c>
    </row>
    <row r="100" spans="1:10" ht="30">
      <c r="A100" t="str">
        <f t="shared" si="2"/>
        <v>2016-03-22</v>
      </c>
      <c r="B100" t="str">
        <f>"1900"</f>
        <v>1900</v>
      </c>
      <c r="C100" t="s">
        <v>239</v>
      </c>
      <c r="D100" t="s">
        <v>241</v>
      </c>
      <c r="E100" t="s">
        <v>18</v>
      </c>
      <c r="G100" s="1" t="s">
        <v>240</v>
      </c>
      <c r="I100" t="s">
        <v>15</v>
      </c>
      <c r="J100" t="s">
        <v>156</v>
      </c>
    </row>
    <row r="101" spans="1:10" ht="45">
      <c r="A101" t="str">
        <f t="shared" si="2"/>
        <v>2016-03-22</v>
      </c>
      <c r="B101" t="str">
        <f>"1920"</f>
        <v>1920</v>
      </c>
      <c r="C101" t="s">
        <v>157</v>
      </c>
      <c r="D101" t="s">
        <v>159</v>
      </c>
      <c r="E101" t="s">
        <v>49</v>
      </c>
      <c r="G101" s="1" t="s">
        <v>158</v>
      </c>
      <c r="H101">
        <v>2016</v>
      </c>
      <c r="I101" t="s">
        <v>15</v>
      </c>
      <c r="J101" t="s">
        <v>160</v>
      </c>
    </row>
    <row r="102" spans="1:10" ht="45">
      <c r="A102" t="str">
        <f t="shared" si="2"/>
        <v>2016-03-22</v>
      </c>
      <c r="B102" t="str">
        <f>"1930"</f>
        <v>1930</v>
      </c>
      <c r="C102" t="s">
        <v>242</v>
      </c>
      <c r="D102" t="s">
        <v>244</v>
      </c>
      <c r="G102" s="1" t="s">
        <v>243</v>
      </c>
      <c r="I102" t="s">
        <v>15</v>
      </c>
      <c r="J102" t="s">
        <v>245</v>
      </c>
    </row>
    <row r="103" spans="1:10" ht="45">
      <c r="A103" t="str">
        <f t="shared" si="2"/>
        <v>2016-03-22</v>
      </c>
      <c r="B103" t="str">
        <f>"2100"</f>
        <v>2100</v>
      </c>
      <c r="C103" t="s">
        <v>174</v>
      </c>
      <c r="D103" t="s">
        <v>246</v>
      </c>
      <c r="G103" s="1" t="s">
        <v>175</v>
      </c>
      <c r="H103">
        <v>2016</v>
      </c>
      <c r="I103" t="s">
        <v>15</v>
      </c>
      <c r="J103" t="s">
        <v>56</v>
      </c>
    </row>
    <row r="104" spans="1:10" ht="45">
      <c r="A104" t="str">
        <f t="shared" si="2"/>
        <v>2016-03-22</v>
      </c>
      <c r="B104" t="str">
        <f>"2130"</f>
        <v>2130</v>
      </c>
      <c r="C104" t="s">
        <v>247</v>
      </c>
      <c r="D104" t="s">
        <v>247</v>
      </c>
      <c r="E104" t="s">
        <v>124</v>
      </c>
      <c r="F104" t="s">
        <v>248</v>
      </c>
      <c r="G104" s="1" t="s">
        <v>249</v>
      </c>
      <c r="H104">
        <v>2009</v>
      </c>
      <c r="I104" t="s">
        <v>15</v>
      </c>
      <c r="J104" t="s">
        <v>250</v>
      </c>
    </row>
    <row r="105" spans="1:10" ht="45">
      <c r="A105" t="str">
        <f t="shared" si="2"/>
        <v>2016-03-22</v>
      </c>
      <c r="B105" t="str">
        <f>"2300"</f>
        <v>2300</v>
      </c>
      <c r="C105" t="s">
        <v>251</v>
      </c>
      <c r="D105" t="s">
        <v>251</v>
      </c>
      <c r="E105" t="s">
        <v>124</v>
      </c>
      <c r="F105" t="s">
        <v>252</v>
      </c>
      <c r="G105" s="1" t="s">
        <v>253</v>
      </c>
      <c r="H105">
        <v>2013</v>
      </c>
      <c r="I105" t="s">
        <v>254</v>
      </c>
      <c r="J105" t="s">
        <v>16</v>
      </c>
    </row>
    <row r="106" spans="1:10" ht="45">
      <c r="A106" t="str">
        <f aca="true" t="shared" si="3" ref="A106:A144">"2016-03-23"</f>
        <v>2016-03-23</v>
      </c>
      <c r="B106" t="str">
        <f>"0000"</f>
        <v>0000</v>
      </c>
      <c r="C106" t="s">
        <v>242</v>
      </c>
      <c r="D106" t="s">
        <v>244</v>
      </c>
      <c r="G106" s="1" t="s">
        <v>243</v>
      </c>
      <c r="I106" t="s">
        <v>15</v>
      </c>
      <c r="J106" t="s">
        <v>245</v>
      </c>
    </row>
    <row r="107" spans="1:10" ht="45">
      <c r="A107" t="str">
        <f t="shared" si="3"/>
        <v>2016-03-23</v>
      </c>
      <c r="B107" t="str">
        <f>"0130"</f>
        <v>0130</v>
      </c>
      <c r="C107" t="s">
        <v>255</v>
      </c>
      <c r="D107" t="s">
        <v>257</v>
      </c>
      <c r="E107" t="s">
        <v>11</v>
      </c>
      <c r="G107" s="1" t="s">
        <v>256</v>
      </c>
      <c r="I107" t="s">
        <v>15</v>
      </c>
      <c r="J107" t="s">
        <v>69</v>
      </c>
    </row>
    <row r="108" spans="1:10" ht="45">
      <c r="A108" t="str">
        <f t="shared" si="3"/>
        <v>2016-03-23</v>
      </c>
      <c r="B108" t="str">
        <f>"0200"</f>
        <v>0200</v>
      </c>
      <c r="C108" t="s">
        <v>258</v>
      </c>
      <c r="D108" t="s">
        <v>260</v>
      </c>
      <c r="E108" t="s">
        <v>11</v>
      </c>
      <c r="G108" s="1" t="s">
        <v>259</v>
      </c>
      <c r="I108" t="s">
        <v>15</v>
      </c>
      <c r="J108" t="s">
        <v>261</v>
      </c>
    </row>
    <row r="109" spans="1:10" ht="30">
      <c r="A109" t="str">
        <f t="shared" si="3"/>
        <v>2016-03-23</v>
      </c>
      <c r="B109" t="str">
        <f>"0300"</f>
        <v>0300</v>
      </c>
      <c r="C109" t="s">
        <v>262</v>
      </c>
      <c r="D109" t="s">
        <v>264</v>
      </c>
      <c r="E109" t="s">
        <v>11</v>
      </c>
      <c r="G109" s="1" t="s">
        <v>263</v>
      </c>
      <c r="H109">
        <v>2015</v>
      </c>
      <c r="I109" t="s">
        <v>15</v>
      </c>
      <c r="J109" t="s">
        <v>122</v>
      </c>
    </row>
    <row r="110" spans="1:10" ht="45">
      <c r="A110" t="str">
        <f t="shared" si="3"/>
        <v>2016-03-23</v>
      </c>
      <c r="B110" t="str">
        <f>"0400"</f>
        <v>0400</v>
      </c>
      <c r="C110" t="s">
        <v>258</v>
      </c>
      <c r="D110" t="s">
        <v>266</v>
      </c>
      <c r="E110" t="s">
        <v>11</v>
      </c>
      <c r="F110" t="s">
        <v>100</v>
      </c>
      <c r="G110" s="1" t="s">
        <v>265</v>
      </c>
      <c r="H110">
        <v>2012</v>
      </c>
      <c r="I110" t="s">
        <v>15</v>
      </c>
      <c r="J110" t="s">
        <v>84</v>
      </c>
    </row>
    <row r="111" spans="1:10" ht="45">
      <c r="A111" t="str">
        <f t="shared" si="3"/>
        <v>2016-03-23</v>
      </c>
      <c r="B111" t="str">
        <f>"0500"</f>
        <v>0500</v>
      </c>
      <c r="C111" t="s">
        <v>258</v>
      </c>
      <c r="D111" t="s">
        <v>267</v>
      </c>
      <c r="E111" t="s">
        <v>11</v>
      </c>
      <c r="G111" s="1" t="s">
        <v>259</v>
      </c>
      <c r="I111" t="s">
        <v>15</v>
      </c>
      <c r="J111" t="s">
        <v>261</v>
      </c>
    </row>
    <row r="112" spans="1:10" ht="30">
      <c r="A112" t="str">
        <f t="shared" si="3"/>
        <v>2016-03-23</v>
      </c>
      <c r="B112" t="str">
        <f>"0600"</f>
        <v>0600</v>
      </c>
      <c r="C112" t="s">
        <v>25</v>
      </c>
      <c r="D112" t="s">
        <v>269</v>
      </c>
      <c r="E112" t="s">
        <v>18</v>
      </c>
      <c r="G112" s="1" t="s">
        <v>268</v>
      </c>
      <c r="H112">
        <v>2009</v>
      </c>
      <c r="I112" t="s">
        <v>15</v>
      </c>
      <c r="J112" t="s">
        <v>28</v>
      </c>
    </row>
    <row r="113" spans="1:10" ht="45">
      <c r="A113" t="str">
        <f t="shared" si="3"/>
        <v>2016-03-23</v>
      </c>
      <c r="B113" t="str">
        <f>"0630"</f>
        <v>0630</v>
      </c>
      <c r="C113" t="s">
        <v>33</v>
      </c>
      <c r="D113" t="s">
        <v>270</v>
      </c>
      <c r="E113" t="s">
        <v>18</v>
      </c>
      <c r="G113" s="1" t="s">
        <v>34</v>
      </c>
      <c r="H113">
        <v>2010</v>
      </c>
      <c r="I113" t="s">
        <v>21</v>
      </c>
      <c r="J113" t="s">
        <v>69</v>
      </c>
    </row>
    <row r="114" spans="1:10" ht="45">
      <c r="A114" t="str">
        <f t="shared" si="3"/>
        <v>2016-03-23</v>
      </c>
      <c r="B114" t="str">
        <f>"0700"</f>
        <v>0700</v>
      </c>
      <c r="C114" t="s">
        <v>29</v>
      </c>
      <c r="D114" t="s">
        <v>271</v>
      </c>
      <c r="E114" t="s">
        <v>18</v>
      </c>
      <c r="G114" s="1" t="s">
        <v>30</v>
      </c>
      <c r="H114">
        <v>2014</v>
      </c>
      <c r="I114" t="s">
        <v>15</v>
      </c>
      <c r="J114" t="s">
        <v>69</v>
      </c>
    </row>
    <row r="115" spans="1:10" ht="45">
      <c r="A115" t="str">
        <f t="shared" si="3"/>
        <v>2016-03-23</v>
      </c>
      <c r="B115" t="str">
        <f>"0730"</f>
        <v>0730</v>
      </c>
      <c r="C115" t="s">
        <v>40</v>
      </c>
      <c r="D115" t="s">
        <v>273</v>
      </c>
      <c r="E115" t="s">
        <v>18</v>
      </c>
      <c r="G115" s="1" t="s">
        <v>272</v>
      </c>
      <c r="H115">
        <v>2012</v>
      </c>
      <c r="I115" t="s">
        <v>15</v>
      </c>
      <c r="J115" t="s">
        <v>43</v>
      </c>
    </row>
    <row r="116" spans="1:10" ht="45">
      <c r="A116" t="str">
        <f t="shared" si="3"/>
        <v>2016-03-23</v>
      </c>
      <c r="B116" t="str">
        <f>"0800"</f>
        <v>0800</v>
      </c>
      <c r="C116" t="s">
        <v>37</v>
      </c>
      <c r="D116" t="s">
        <v>275</v>
      </c>
      <c r="E116" t="s">
        <v>18</v>
      </c>
      <c r="G116" s="1" t="s">
        <v>274</v>
      </c>
      <c r="I116" t="s">
        <v>15</v>
      </c>
      <c r="J116" t="s">
        <v>32</v>
      </c>
    </row>
    <row r="117" spans="1:10" ht="45">
      <c r="A117" t="str">
        <f t="shared" si="3"/>
        <v>2016-03-23</v>
      </c>
      <c r="B117" t="str">
        <f>"0830"</f>
        <v>0830</v>
      </c>
      <c r="C117" t="s">
        <v>44</v>
      </c>
      <c r="D117" t="s">
        <v>276</v>
      </c>
      <c r="E117" t="s">
        <v>18</v>
      </c>
      <c r="G117" s="1" t="s">
        <v>45</v>
      </c>
      <c r="H117">
        <v>2005</v>
      </c>
      <c r="I117" t="s">
        <v>21</v>
      </c>
      <c r="J117" t="s">
        <v>43</v>
      </c>
    </row>
    <row r="118" spans="1:10" ht="45">
      <c r="A118" t="str">
        <f t="shared" si="3"/>
        <v>2016-03-23</v>
      </c>
      <c r="B118" t="str">
        <f>"0900"</f>
        <v>0900</v>
      </c>
      <c r="C118" t="s">
        <v>37</v>
      </c>
      <c r="D118" t="s">
        <v>278</v>
      </c>
      <c r="E118" t="s">
        <v>18</v>
      </c>
      <c r="G118" s="1" t="s">
        <v>277</v>
      </c>
      <c r="I118" t="s">
        <v>15</v>
      </c>
      <c r="J118" t="s">
        <v>32</v>
      </c>
    </row>
    <row r="119" spans="1:10" ht="45">
      <c r="A119" t="str">
        <f t="shared" si="3"/>
        <v>2016-03-23</v>
      </c>
      <c r="B119" t="str">
        <f>"0930"</f>
        <v>0930</v>
      </c>
      <c r="C119" t="s">
        <v>29</v>
      </c>
      <c r="D119" t="s">
        <v>279</v>
      </c>
      <c r="E119" t="s">
        <v>18</v>
      </c>
      <c r="G119" s="1" t="s">
        <v>30</v>
      </c>
      <c r="I119" t="s">
        <v>15</v>
      </c>
      <c r="J119" t="s">
        <v>43</v>
      </c>
    </row>
    <row r="120" spans="1:10" ht="45">
      <c r="A120" t="str">
        <f t="shared" si="3"/>
        <v>2016-03-23</v>
      </c>
      <c r="B120" t="str">
        <f>"1000"</f>
        <v>1000</v>
      </c>
      <c r="C120" t="s">
        <v>211</v>
      </c>
      <c r="D120" t="s">
        <v>280</v>
      </c>
      <c r="E120" t="s">
        <v>18</v>
      </c>
      <c r="G120" s="1" t="s">
        <v>212</v>
      </c>
      <c r="I120" t="s">
        <v>77</v>
      </c>
      <c r="J120" t="s">
        <v>28</v>
      </c>
    </row>
    <row r="121" spans="1:10" ht="45">
      <c r="A121" t="str">
        <f t="shared" si="3"/>
        <v>2016-03-23</v>
      </c>
      <c r="B121" t="str">
        <f>"1030"</f>
        <v>1030</v>
      </c>
      <c r="C121" t="s">
        <v>239</v>
      </c>
      <c r="D121" t="s">
        <v>282</v>
      </c>
      <c r="E121" t="s">
        <v>18</v>
      </c>
      <c r="G121" s="1" t="s">
        <v>281</v>
      </c>
      <c r="H121">
        <v>2013</v>
      </c>
      <c r="I121" t="s">
        <v>15</v>
      </c>
      <c r="J121" t="s">
        <v>24</v>
      </c>
    </row>
    <row r="122" spans="1:10" ht="30">
      <c r="A122" t="str">
        <f t="shared" si="3"/>
        <v>2016-03-23</v>
      </c>
      <c r="B122" t="str">
        <f>"1045"</f>
        <v>1045</v>
      </c>
      <c r="C122" t="s">
        <v>239</v>
      </c>
      <c r="D122" t="s">
        <v>284</v>
      </c>
      <c r="E122" t="s">
        <v>11</v>
      </c>
      <c r="F122" t="s">
        <v>214</v>
      </c>
      <c r="G122" s="1" t="s">
        <v>283</v>
      </c>
      <c r="H122">
        <v>2013</v>
      </c>
      <c r="I122" t="s">
        <v>15</v>
      </c>
      <c r="J122" t="s">
        <v>24</v>
      </c>
    </row>
    <row r="123" spans="1:10" ht="45">
      <c r="A123" t="str">
        <f t="shared" si="3"/>
        <v>2016-03-23</v>
      </c>
      <c r="B123" t="str">
        <f>"1100"</f>
        <v>1100</v>
      </c>
      <c r="C123" t="s">
        <v>61</v>
      </c>
      <c r="D123" t="s">
        <v>61</v>
      </c>
      <c r="E123" t="s">
        <v>18</v>
      </c>
      <c r="G123" s="1" t="s">
        <v>62</v>
      </c>
      <c r="I123" t="s">
        <v>15</v>
      </c>
      <c r="J123" t="s">
        <v>63</v>
      </c>
    </row>
    <row r="124" spans="1:10" ht="45">
      <c r="A124" t="str">
        <f t="shared" si="3"/>
        <v>2016-03-23</v>
      </c>
      <c r="B124" t="str">
        <f>"1200"</f>
        <v>1200</v>
      </c>
      <c r="C124" t="s">
        <v>251</v>
      </c>
      <c r="D124" t="s">
        <v>251</v>
      </c>
      <c r="E124" t="s">
        <v>124</v>
      </c>
      <c r="F124" t="s">
        <v>252</v>
      </c>
      <c r="G124" s="1" t="s">
        <v>253</v>
      </c>
      <c r="H124">
        <v>2013</v>
      </c>
      <c r="I124" t="s">
        <v>254</v>
      </c>
      <c r="J124" t="s">
        <v>16</v>
      </c>
    </row>
    <row r="125" spans="1:10" ht="45">
      <c r="A125" t="str">
        <f t="shared" si="3"/>
        <v>2016-03-23</v>
      </c>
      <c r="B125" t="str">
        <f>"1300"</f>
        <v>1300</v>
      </c>
      <c r="C125" t="s">
        <v>242</v>
      </c>
      <c r="D125" t="s">
        <v>244</v>
      </c>
      <c r="G125" s="1" t="s">
        <v>243</v>
      </c>
      <c r="I125" t="s">
        <v>15</v>
      </c>
      <c r="J125" t="s">
        <v>245</v>
      </c>
    </row>
    <row r="126" spans="1:10" ht="45">
      <c r="A126" t="str">
        <f t="shared" si="3"/>
        <v>2016-03-23</v>
      </c>
      <c r="B126" t="str">
        <f>"1430"</f>
        <v>1430</v>
      </c>
      <c r="C126" t="s">
        <v>37</v>
      </c>
      <c r="D126" t="s">
        <v>207</v>
      </c>
      <c r="E126" t="s">
        <v>18</v>
      </c>
      <c r="G126" s="1" t="s">
        <v>206</v>
      </c>
      <c r="I126" t="s">
        <v>15</v>
      </c>
      <c r="J126" t="s">
        <v>28</v>
      </c>
    </row>
    <row r="127" spans="1:10" ht="45">
      <c r="A127" t="str">
        <f t="shared" si="3"/>
        <v>2016-03-23</v>
      </c>
      <c r="B127" t="str">
        <f>"1500"</f>
        <v>1500</v>
      </c>
      <c r="C127" t="s">
        <v>33</v>
      </c>
      <c r="D127" t="s">
        <v>285</v>
      </c>
      <c r="E127" t="s">
        <v>18</v>
      </c>
      <c r="G127" s="1" t="s">
        <v>34</v>
      </c>
      <c r="H127">
        <v>2010</v>
      </c>
      <c r="I127" t="s">
        <v>21</v>
      </c>
      <c r="J127" t="s">
        <v>69</v>
      </c>
    </row>
    <row r="128" spans="1:10" ht="45">
      <c r="A128" t="str">
        <f t="shared" si="3"/>
        <v>2016-03-23</v>
      </c>
      <c r="B128" t="str">
        <f>"1530"</f>
        <v>1530</v>
      </c>
      <c r="C128" t="s">
        <v>29</v>
      </c>
      <c r="D128" t="s">
        <v>271</v>
      </c>
      <c r="E128" t="s">
        <v>18</v>
      </c>
      <c r="G128" s="1" t="s">
        <v>30</v>
      </c>
      <c r="H128">
        <v>2014</v>
      </c>
      <c r="I128" t="s">
        <v>15</v>
      </c>
      <c r="J128" t="s">
        <v>69</v>
      </c>
    </row>
    <row r="129" spans="1:10" ht="30">
      <c r="A129" t="str">
        <f t="shared" si="3"/>
        <v>2016-03-23</v>
      </c>
      <c r="B129" t="str">
        <f>"1600"</f>
        <v>1600</v>
      </c>
      <c r="C129" t="s">
        <v>17</v>
      </c>
      <c r="D129" t="s">
        <v>286</v>
      </c>
      <c r="E129" t="s">
        <v>18</v>
      </c>
      <c r="G129" s="1" t="s">
        <v>19</v>
      </c>
      <c r="H129">
        <v>2002</v>
      </c>
      <c r="I129" t="s">
        <v>21</v>
      </c>
      <c r="J129" t="s">
        <v>22</v>
      </c>
    </row>
    <row r="130" spans="1:10" ht="30">
      <c r="A130" t="str">
        <f t="shared" si="3"/>
        <v>2016-03-23</v>
      </c>
      <c r="B130" t="str">
        <f>"1615"</f>
        <v>1615</v>
      </c>
      <c r="C130" t="s">
        <v>17</v>
      </c>
      <c r="D130" t="s">
        <v>287</v>
      </c>
      <c r="E130" t="s">
        <v>18</v>
      </c>
      <c r="G130" s="1" t="s">
        <v>19</v>
      </c>
      <c r="H130">
        <v>2002</v>
      </c>
      <c r="I130" t="s">
        <v>21</v>
      </c>
      <c r="J130" t="s">
        <v>24</v>
      </c>
    </row>
    <row r="131" spans="1:10" ht="30">
      <c r="A131" t="str">
        <f t="shared" si="3"/>
        <v>2016-03-23</v>
      </c>
      <c r="B131" t="str">
        <f>"1630"</f>
        <v>1630</v>
      </c>
      <c r="C131" t="s">
        <v>40</v>
      </c>
      <c r="D131" t="s">
        <v>289</v>
      </c>
      <c r="E131" t="s">
        <v>18</v>
      </c>
      <c r="G131" s="1" t="s">
        <v>288</v>
      </c>
      <c r="H131">
        <v>2012</v>
      </c>
      <c r="I131" t="s">
        <v>15</v>
      </c>
      <c r="J131" t="s">
        <v>43</v>
      </c>
    </row>
    <row r="132" spans="1:10" ht="45">
      <c r="A132" t="str">
        <f t="shared" si="3"/>
        <v>2016-03-23</v>
      </c>
      <c r="B132" t="str">
        <f>"1700"</f>
        <v>1700</v>
      </c>
      <c r="C132" t="s">
        <v>44</v>
      </c>
      <c r="D132" t="s">
        <v>276</v>
      </c>
      <c r="E132" t="s">
        <v>18</v>
      </c>
      <c r="G132" s="1" t="s">
        <v>45</v>
      </c>
      <c r="H132">
        <v>2005</v>
      </c>
      <c r="I132" t="s">
        <v>21</v>
      </c>
      <c r="J132" t="s">
        <v>43</v>
      </c>
    </row>
    <row r="133" spans="1:10" ht="45">
      <c r="A133" t="str">
        <f t="shared" si="3"/>
        <v>2016-03-23</v>
      </c>
      <c r="B133" t="str">
        <f>"1730"</f>
        <v>1730</v>
      </c>
      <c r="C133" t="s">
        <v>143</v>
      </c>
      <c r="D133" t="s">
        <v>291</v>
      </c>
      <c r="E133" t="s">
        <v>18</v>
      </c>
      <c r="G133" s="1" t="s">
        <v>290</v>
      </c>
      <c r="H133">
        <v>2011</v>
      </c>
      <c r="I133" t="s">
        <v>15</v>
      </c>
      <c r="J133" t="s">
        <v>32</v>
      </c>
    </row>
    <row r="134" spans="1:10" ht="45">
      <c r="A134" t="str">
        <f t="shared" si="3"/>
        <v>2016-03-23</v>
      </c>
      <c r="B134" t="str">
        <f>"1800"</f>
        <v>1800</v>
      </c>
      <c r="C134" t="s">
        <v>146</v>
      </c>
      <c r="D134" t="s">
        <v>293</v>
      </c>
      <c r="E134" t="s">
        <v>11</v>
      </c>
      <c r="F134" t="s">
        <v>125</v>
      </c>
      <c r="G134" s="1" t="s">
        <v>292</v>
      </c>
      <c r="H134">
        <v>2009</v>
      </c>
      <c r="I134" t="s">
        <v>15</v>
      </c>
      <c r="J134" t="s">
        <v>28</v>
      </c>
    </row>
    <row r="135" spans="1:10" ht="45">
      <c r="A135" t="str">
        <f t="shared" si="3"/>
        <v>2016-03-23</v>
      </c>
      <c r="B135" t="str">
        <f>"1830"</f>
        <v>1830</v>
      </c>
      <c r="C135" t="s">
        <v>150</v>
      </c>
      <c r="D135" t="s">
        <v>295</v>
      </c>
      <c r="E135" t="s">
        <v>18</v>
      </c>
      <c r="G135" s="1" t="s">
        <v>294</v>
      </c>
      <c r="I135" t="s">
        <v>15</v>
      </c>
      <c r="J135" t="s">
        <v>32</v>
      </c>
    </row>
    <row r="136" spans="1:10" ht="30">
      <c r="A136" t="str">
        <f t="shared" si="3"/>
        <v>2016-03-23</v>
      </c>
      <c r="B136" t="str">
        <f>"1900"</f>
        <v>1900</v>
      </c>
      <c r="C136" t="s">
        <v>296</v>
      </c>
      <c r="D136" t="s">
        <v>298</v>
      </c>
      <c r="E136" t="s">
        <v>18</v>
      </c>
      <c r="F136" t="s">
        <v>214</v>
      </c>
      <c r="G136" s="1" t="s">
        <v>297</v>
      </c>
      <c r="H136">
        <v>2013</v>
      </c>
      <c r="I136" t="s">
        <v>15</v>
      </c>
      <c r="J136" t="s">
        <v>24</v>
      </c>
    </row>
    <row r="137" spans="1:10" ht="45">
      <c r="A137" t="str">
        <f t="shared" si="3"/>
        <v>2016-03-23</v>
      </c>
      <c r="B137" t="str">
        <f>"1920"</f>
        <v>1920</v>
      </c>
      <c r="C137" t="s">
        <v>157</v>
      </c>
      <c r="D137" t="s">
        <v>159</v>
      </c>
      <c r="E137" t="s">
        <v>49</v>
      </c>
      <c r="G137" s="1" t="s">
        <v>158</v>
      </c>
      <c r="H137">
        <v>2016</v>
      </c>
      <c r="I137" t="s">
        <v>15</v>
      </c>
      <c r="J137" t="s">
        <v>160</v>
      </c>
    </row>
    <row r="138" spans="1:10" ht="45">
      <c r="A138" t="str">
        <f t="shared" si="3"/>
        <v>2016-03-23</v>
      </c>
      <c r="B138" t="str">
        <f>"1930"</f>
        <v>1930</v>
      </c>
      <c r="C138" t="s">
        <v>299</v>
      </c>
      <c r="D138" t="s">
        <v>301</v>
      </c>
      <c r="E138" t="s">
        <v>18</v>
      </c>
      <c r="G138" s="1" t="s">
        <v>300</v>
      </c>
      <c r="H138">
        <v>2013</v>
      </c>
      <c r="I138" t="s">
        <v>15</v>
      </c>
      <c r="J138" t="s">
        <v>302</v>
      </c>
    </row>
    <row r="139" spans="1:10" ht="45">
      <c r="A139" t="str">
        <f t="shared" si="3"/>
        <v>2016-03-23</v>
      </c>
      <c r="B139" t="str">
        <f>"2000"</f>
        <v>2000</v>
      </c>
      <c r="C139" t="s">
        <v>132</v>
      </c>
      <c r="D139" t="s">
        <v>132</v>
      </c>
      <c r="E139" t="s">
        <v>11</v>
      </c>
      <c r="G139" s="1" t="s">
        <v>133</v>
      </c>
      <c r="H139">
        <v>2011</v>
      </c>
      <c r="I139" t="s">
        <v>134</v>
      </c>
      <c r="J139" t="s">
        <v>73</v>
      </c>
    </row>
    <row r="140" spans="1:10" ht="45">
      <c r="A140" t="str">
        <f t="shared" si="3"/>
        <v>2016-03-23</v>
      </c>
      <c r="B140" t="str">
        <f>"2100"</f>
        <v>2100</v>
      </c>
      <c r="C140" t="s">
        <v>174</v>
      </c>
      <c r="D140" t="s">
        <v>303</v>
      </c>
      <c r="G140" s="1" t="s">
        <v>175</v>
      </c>
      <c r="H140">
        <v>2016</v>
      </c>
      <c r="I140" t="s">
        <v>15</v>
      </c>
      <c r="J140" t="s">
        <v>56</v>
      </c>
    </row>
    <row r="141" spans="1:10" ht="30">
      <c r="A141" t="str">
        <f t="shared" si="3"/>
        <v>2016-03-23</v>
      </c>
      <c r="B141" t="str">
        <f>"2130"</f>
        <v>2130</v>
      </c>
      <c r="C141" t="s">
        <v>66</v>
      </c>
      <c r="D141" t="s">
        <v>305</v>
      </c>
      <c r="E141" t="s">
        <v>11</v>
      </c>
      <c r="G141" s="1" t="s">
        <v>304</v>
      </c>
      <c r="I141" t="s">
        <v>15</v>
      </c>
      <c r="J141" t="s">
        <v>28</v>
      </c>
    </row>
    <row r="142" spans="1:10" ht="15">
      <c r="A142" t="str">
        <f t="shared" si="3"/>
        <v>2016-03-23</v>
      </c>
      <c r="B142" t="str">
        <f>"2200"</f>
        <v>2200</v>
      </c>
      <c r="C142" t="s">
        <v>306</v>
      </c>
      <c r="D142" t="s">
        <v>308</v>
      </c>
      <c r="E142" t="s">
        <v>18</v>
      </c>
      <c r="G142" s="1" t="s">
        <v>307</v>
      </c>
      <c r="I142" t="s">
        <v>15</v>
      </c>
      <c r="J142" t="s">
        <v>36</v>
      </c>
    </row>
    <row r="143" spans="1:10" ht="30">
      <c r="A143" t="str">
        <f t="shared" si="3"/>
        <v>2016-03-23</v>
      </c>
      <c r="B143" t="str">
        <f>"2230"</f>
        <v>2230</v>
      </c>
      <c r="C143" t="s">
        <v>309</v>
      </c>
      <c r="D143" t="s">
        <v>309</v>
      </c>
      <c r="E143" t="s">
        <v>183</v>
      </c>
      <c r="F143" t="s">
        <v>248</v>
      </c>
      <c r="G143" s="1" t="s">
        <v>310</v>
      </c>
      <c r="I143" t="s">
        <v>15</v>
      </c>
      <c r="J143" t="s">
        <v>302</v>
      </c>
    </row>
    <row r="144" spans="1:10" ht="30">
      <c r="A144" t="str">
        <f t="shared" si="3"/>
        <v>2016-03-23</v>
      </c>
      <c r="B144" t="str">
        <f>"2300"</f>
        <v>2300</v>
      </c>
      <c r="C144" t="s">
        <v>311</v>
      </c>
      <c r="D144" t="s">
        <v>313</v>
      </c>
      <c r="E144" t="s">
        <v>124</v>
      </c>
      <c r="F144" t="s">
        <v>248</v>
      </c>
      <c r="G144" s="1" t="s">
        <v>312</v>
      </c>
      <c r="I144" t="s">
        <v>15</v>
      </c>
      <c r="J144" t="s">
        <v>105</v>
      </c>
    </row>
    <row r="145" spans="1:10" ht="30">
      <c r="A145" t="str">
        <f aca="true" t="shared" si="4" ref="A145:A180">"2016-03-24"</f>
        <v>2016-03-24</v>
      </c>
      <c r="B145" t="str">
        <f>"0000"</f>
        <v>0000</v>
      </c>
      <c r="C145" t="s">
        <v>194</v>
      </c>
      <c r="D145" t="s">
        <v>279</v>
      </c>
      <c r="E145" t="s">
        <v>11</v>
      </c>
      <c r="F145" t="s">
        <v>195</v>
      </c>
      <c r="G145" s="1" t="s">
        <v>196</v>
      </c>
      <c r="H145">
        <v>2012</v>
      </c>
      <c r="I145" t="s">
        <v>15</v>
      </c>
      <c r="J145" t="s">
        <v>199</v>
      </c>
    </row>
    <row r="146" spans="1:10" ht="30">
      <c r="A146" t="str">
        <f t="shared" si="4"/>
        <v>2016-03-24</v>
      </c>
      <c r="B146" t="str">
        <f>"0100"</f>
        <v>0100</v>
      </c>
      <c r="C146" t="s">
        <v>194</v>
      </c>
      <c r="D146" t="s">
        <v>279</v>
      </c>
      <c r="E146" t="s">
        <v>11</v>
      </c>
      <c r="F146" t="s">
        <v>195</v>
      </c>
      <c r="G146" s="1" t="s">
        <v>196</v>
      </c>
      <c r="H146">
        <v>2012</v>
      </c>
      <c r="I146" t="s">
        <v>15</v>
      </c>
      <c r="J146" t="s">
        <v>199</v>
      </c>
    </row>
    <row r="147" spans="1:10" ht="30">
      <c r="A147" t="str">
        <f t="shared" si="4"/>
        <v>2016-03-24</v>
      </c>
      <c r="B147" t="str">
        <f>"0200"</f>
        <v>0200</v>
      </c>
      <c r="C147" t="s">
        <v>194</v>
      </c>
      <c r="D147" t="s">
        <v>279</v>
      </c>
      <c r="E147" t="s">
        <v>11</v>
      </c>
      <c r="F147" t="s">
        <v>195</v>
      </c>
      <c r="G147" s="1" t="s">
        <v>196</v>
      </c>
      <c r="H147">
        <v>2012</v>
      </c>
      <c r="I147" t="s">
        <v>15</v>
      </c>
      <c r="J147" t="s">
        <v>199</v>
      </c>
    </row>
    <row r="148" spans="1:10" ht="30">
      <c r="A148" t="str">
        <f t="shared" si="4"/>
        <v>2016-03-24</v>
      </c>
      <c r="B148" t="str">
        <f>"0300"</f>
        <v>0300</v>
      </c>
      <c r="C148" t="s">
        <v>194</v>
      </c>
      <c r="D148" t="s">
        <v>279</v>
      </c>
      <c r="E148" t="s">
        <v>11</v>
      </c>
      <c r="F148" t="s">
        <v>195</v>
      </c>
      <c r="G148" s="1" t="s">
        <v>196</v>
      </c>
      <c r="H148">
        <v>2012</v>
      </c>
      <c r="I148" t="s">
        <v>15</v>
      </c>
      <c r="J148" t="s">
        <v>199</v>
      </c>
    </row>
    <row r="149" spans="1:10" ht="30">
      <c r="A149" t="str">
        <f t="shared" si="4"/>
        <v>2016-03-24</v>
      </c>
      <c r="B149" t="str">
        <f>"0400"</f>
        <v>0400</v>
      </c>
      <c r="C149" t="s">
        <v>194</v>
      </c>
      <c r="D149" t="s">
        <v>279</v>
      </c>
      <c r="E149" t="s">
        <v>11</v>
      </c>
      <c r="F149" t="s">
        <v>195</v>
      </c>
      <c r="G149" s="1" t="s">
        <v>196</v>
      </c>
      <c r="H149">
        <v>2012</v>
      </c>
      <c r="I149" t="s">
        <v>15</v>
      </c>
      <c r="J149" t="s">
        <v>199</v>
      </c>
    </row>
    <row r="150" spans="1:10" ht="30">
      <c r="A150" t="str">
        <f t="shared" si="4"/>
        <v>2016-03-24</v>
      </c>
      <c r="B150" t="str">
        <f>"0500"</f>
        <v>0500</v>
      </c>
      <c r="C150" t="s">
        <v>194</v>
      </c>
      <c r="D150" t="s">
        <v>279</v>
      </c>
      <c r="E150" t="s">
        <v>11</v>
      </c>
      <c r="F150" t="s">
        <v>195</v>
      </c>
      <c r="G150" s="1" t="s">
        <v>196</v>
      </c>
      <c r="H150">
        <v>2012</v>
      </c>
      <c r="I150" t="s">
        <v>15</v>
      </c>
      <c r="J150" t="s">
        <v>314</v>
      </c>
    </row>
    <row r="151" spans="1:10" ht="45">
      <c r="A151" t="str">
        <f t="shared" si="4"/>
        <v>2016-03-24</v>
      </c>
      <c r="B151" t="str">
        <f>"0600"</f>
        <v>0600</v>
      </c>
      <c r="C151" t="s">
        <v>25</v>
      </c>
      <c r="D151" t="s">
        <v>316</v>
      </c>
      <c r="E151" t="s">
        <v>18</v>
      </c>
      <c r="G151" s="1" t="s">
        <v>315</v>
      </c>
      <c r="H151">
        <v>2009</v>
      </c>
      <c r="I151" t="s">
        <v>15</v>
      </c>
      <c r="J151" t="s">
        <v>28</v>
      </c>
    </row>
    <row r="152" spans="1:10" ht="45">
      <c r="A152" t="str">
        <f t="shared" si="4"/>
        <v>2016-03-24</v>
      </c>
      <c r="B152" t="str">
        <f>"0630"</f>
        <v>0630</v>
      </c>
      <c r="C152" t="s">
        <v>33</v>
      </c>
      <c r="D152" t="s">
        <v>138</v>
      </c>
      <c r="E152" t="s">
        <v>18</v>
      </c>
      <c r="G152" s="1" t="s">
        <v>34</v>
      </c>
      <c r="H152">
        <v>2010</v>
      </c>
      <c r="I152" t="s">
        <v>21</v>
      </c>
      <c r="J152" t="s">
        <v>69</v>
      </c>
    </row>
    <row r="153" spans="1:10" ht="45">
      <c r="A153" t="str">
        <f t="shared" si="4"/>
        <v>2016-03-24</v>
      </c>
      <c r="B153" t="str">
        <f>"0700"</f>
        <v>0700</v>
      </c>
      <c r="C153" t="s">
        <v>29</v>
      </c>
      <c r="D153" t="s">
        <v>317</v>
      </c>
      <c r="E153" t="s">
        <v>18</v>
      </c>
      <c r="G153" s="1" t="s">
        <v>30</v>
      </c>
      <c r="H153">
        <v>2014</v>
      </c>
      <c r="I153" t="s">
        <v>15</v>
      </c>
      <c r="J153" t="s">
        <v>69</v>
      </c>
    </row>
    <row r="154" spans="1:10" ht="30">
      <c r="A154" t="str">
        <f t="shared" si="4"/>
        <v>2016-03-24</v>
      </c>
      <c r="B154" t="str">
        <f>"0730"</f>
        <v>0730</v>
      </c>
      <c r="C154" t="s">
        <v>40</v>
      </c>
      <c r="D154" t="s">
        <v>42</v>
      </c>
      <c r="E154" t="s">
        <v>18</v>
      </c>
      <c r="G154" s="1" t="s">
        <v>41</v>
      </c>
      <c r="H154">
        <v>2012</v>
      </c>
      <c r="I154" t="s">
        <v>15</v>
      </c>
      <c r="J154" t="s">
        <v>43</v>
      </c>
    </row>
    <row r="155" spans="1:10" ht="45">
      <c r="A155" t="str">
        <f t="shared" si="4"/>
        <v>2016-03-24</v>
      </c>
      <c r="B155" t="str">
        <f>"0800"</f>
        <v>0800</v>
      </c>
      <c r="C155" t="s">
        <v>37</v>
      </c>
      <c r="D155" t="s">
        <v>319</v>
      </c>
      <c r="E155" t="s">
        <v>18</v>
      </c>
      <c r="G155" s="1" t="s">
        <v>318</v>
      </c>
      <c r="I155" t="s">
        <v>15</v>
      </c>
      <c r="J155" t="s">
        <v>28</v>
      </c>
    </row>
    <row r="156" spans="1:10" ht="45">
      <c r="A156" t="str">
        <f t="shared" si="4"/>
        <v>2016-03-24</v>
      </c>
      <c r="B156" t="str">
        <f>"0830"</f>
        <v>0830</v>
      </c>
      <c r="C156" t="s">
        <v>44</v>
      </c>
      <c r="D156" t="s">
        <v>320</v>
      </c>
      <c r="E156" t="s">
        <v>18</v>
      </c>
      <c r="G156" s="1" t="s">
        <v>45</v>
      </c>
      <c r="H156">
        <v>2005</v>
      </c>
      <c r="I156" t="s">
        <v>21</v>
      </c>
      <c r="J156" t="s">
        <v>43</v>
      </c>
    </row>
    <row r="157" spans="1:10" ht="45">
      <c r="A157" t="str">
        <f t="shared" si="4"/>
        <v>2016-03-24</v>
      </c>
      <c r="B157" t="str">
        <f>"0900"</f>
        <v>0900</v>
      </c>
      <c r="C157" t="s">
        <v>37</v>
      </c>
      <c r="D157" t="s">
        <v>322</v>
      </c>
      <c r="E157" t="s">
        <v>18</v>
      </c>
      <c r="G157" s="1" t="s">
        <v>321</v>
      </c>
      <c r="I157" t="s">
        <v>15</v>
      </c>
      <c r="J157" t="s">
        <v>69</v>
      </c>
    </row>
    <row r="158" spans="1:10" ht="45">
      <c r="A158" t="str">
        <f t="shared" si="4"/>
        <v>2016-03-24</v>
      </c>
      <c r="B158" t="str">
        <f>"0930"</f>
        <v>0930</v>
      </c>
      <c r="C158" t="s">
        <v>29</v>
      </c>
      <c r="D158" t="s">
        <v>323</v>
      </c>
      <c r="E158" t="s">
        <v>18</v>
      </c>
      <c r="G158" s="1" t="s">
        <v>30</v>
      </c>
      <c r="I158" t="s">
        <v>15</v>
      </c>
      <c r="J158" t="s">
        <v>36</v>
      </c>
    </row>
    <row r="159" spans="1:10" ht="30">
      <c r="A159" t="str">
        <f t="shared" si="4"/>
        <v>2016-03-24</v>
      </c>
      <c r="B159" t="str">
        <f>"1000"</f>
        <v>1000</v>
      </c>
      <c r="C159" t="s">
        <v>324</v>
      </c>
      <c r="D159" t="s">
        <v>324</v>
      </c>
      <c r="E159" t="s">
        <v>11</v>
      </c>
      <c r="G159" s="1" t="s">
        <v>325</v>
      </c>
      <c r="H159">
        <v>2013</v>
      </c>
      <c r="I159" t="s">
        <v>15</v>
      </c>
      <c r="J159" t="s">
        <v>32</v>
      </c>
    </row>
    <row r="160" spans="1:10" ht="45">
      <c r="A160" t="str">
        <f t="shared" si="4"/>
        <v>2016-03-24</v>
      </c>
      <c r="B160" t="str">
        <f>"1030"</f>
        <v>1030</v>
      </c>
      <c r="C160" t="s">
        <v>296</v>
      </c>
      <c r="D160" t="s">
        <v>327</v>
      </c>
      <c r="E160" t="s">
        <v>18</v>
      </c>
      <c r="F160" t="s">
        <v>214</v>
      </c>
      <c r="G160" s="1" t="s">
        <v>326</v>
      </c>
      <c r="H160">
        <v>2013</v>
      </c>
      <c r="I160" t="s">
        <v>15</v>
      </c>
      <c r="J160" t="s">
        <v>24</v>
      </c>
    </row>
    <row r="161" spans="1:10" ht="30">
      <c r="A161" t="str">
        <f t="shared" si="4"/>
        <v>2016-03-24</v>
      </c>
      <c r="B161" t="str">
        <f>"1045"</f>
        <v>1045</v>
      </c>
      <c r="C161" t="s">
        <v>296</v>
      </c>
      <c r="D161" t="s">
        <v>329</v>
      </c>
      <c r="E161" t="s">
        <v>18</v>
      </c>
      <c r="F161" t="s">
        <v>214</v>
      </c>
      <c r="G161" s="1" t="s">
        <v>328</v>
      </c>
      <c r="H161">
        <v>2013</v>
      </c>
      <c r="I161" t="s">
        <v>15</v>
      </c>
      <c r="J161" t="s">
        <v>24</v>
      </c>
    </row>
    <row r="162" spans="1:10" ht="30">
      <c r="A162" t="str">
        <f t="shared" si="4"/>
        <v>2016-03-24</v>
      </c>
      <c r="B162" t="str">
        <f>"1100"</f>
        <v>1100</v>
      </c>
      <c r="C162" t="s">
        <v>330</v>
      </c>
      <c r="D162" t="s">
        <v>330</v>
      </c>
      <c r="E162" t="s">
        <v>18</v>
      </c>
      <c r="G162" s="1" t="s">
        <v>331</v>
      </c>
      <c r="H162">
        <v>2012</v>
      </c>
      <c r="I162" t="s">
        <v>15</v>
      </c>
      <c r="J162" t="s">
        <v>332</v>
      </c>
    </row>
    <row r="163" spans="1:10" ht="45">
      <c r="A163" t="str">
        <f t="shared" si="4"/>
        <v>2016-03-24</v>
      </c>
      <c r="B163" t="str">
        <f>"1200"</f>
        <v>1200</v>
      </c>
      <c r="C163" t="s">
        <v>333</v>
      </c>
      <c r="D163" t="s">
        <v>335</v>
      </c>
      <c r="E163" t="s">
        <v>18</v>
      </c>
      <c r="G163" s="1" t="s">
        <v>334</v>
      </c>
      <c r="I163" t="s">
        <v>15</v>
      </c>
      <c r="J163" t="s">
        <v>28</v>
      </c>
    </row>
    <row r="164" spans="1:10" ht="15">
      <c r="A164" t="str">
        <f t="shared" si="4"/>
        <v>2016-03-24</v>
      </c>
      <c r="B164" t="str">
        <f>"1230"</f>
        <v>1230</v>
      </c>
      <c r="C164" t="s">
        <v>306</v>
      </c>
      <c r="D164" t="s">
        <v>308</v>
      </c>
      <c r="E164" t="s">
        <v>18</v>
      </c>
      <c r="G164" s="1" t="s">
        <v>307</v>
      </c>
      <c r="I164" t="s">
        <v>15</v>
      </c>
      <c r="J164" t="s">
        <v>36</v>
      </c>
    </row>
    <row r="165" spans="1:10" ht="45">
      <c r="A165" t="str">
        <f t="shared" si="4"/>
        <v>2016-03-24</v>
      </c>
      <c r="B165" t="str">
        <f>"1300"</f>
        <v>1300</v>
      </c>
      <c r="C165" t="s">
        <v>336</v>
      </c>
      <c r="D165" t="s">
        <v>338</v>
      </c>
      <c r="E165" t="s">
        <v>18</v>
      </c>
      <c r="G165" s="1" t="s">
        <v>337</v>
      </c>
      <c r="I165" t="s">
        <v>15</v>
      </c>
      <c r="J165" t="s">
        <v>164</v>
      </c>
    </row>
    <row r="166" spans="1:10" ht="30">
      <c r="A166" t="str">
        <f t="shared" si="4"/>
        <v>2016-03-24</v>
      </c>
      <c r="B166" t="str">
        <f>"1330"</f>
        <v>1330</v>
      </c>
      <c r="C166" t="s">
        <v>311</v>
      </c>
      <c r="D166" t="s">
        <v>313</v>
      </c>
      <c r="E166" t="s">
        <v>124</v>
      </c>
      <c r="F166" t="s">
        <v>248</v>
      </c>
      <c r="G166" s="1" t="s">
        <v>312</v>
      </c>
      <c r="I166" t="s">
        <v>15</v>
      </c>
      <c r="J166" t="s">
        <v>105</v>
      </c>
    </row>
    <row r="167" spans="1:10" ht="45">
      <c r="A167" t="str">
        <f t="shared" si="4"/>
        <v>2016-03-24</v>
      </c>
      <c r="B167" t="str">
        <f>"1430"</f>
        <v>1430</v>
      </c>
      <c r="C167" t="s">
        <v>37</v>
      </c>
      <c r="D167" t="s">
        <v>275</v>
      </c>
      <c r="E167" t="s">
        <v>18</v>
      </c>
      <c r="G167" s="1" t="s">
        <v>274</v>
      </c>
      <c r="I167" t="s">
        <v>15</v>
      </c>
      <c r="J167" t="s">
        <v>32</v>
      </c>
    </row>
    <row r="168" spans="1:10" ht="45">
      <c r="A168" t="str">
        <f t="shared" si="4"/>
        <v>2016-03-24</v>
      </c>
      <c r="B168" t="str">
        <f>"1500"</f>
        <v>1500</v>
      </c>
      <c r="C168" t="s">
        <v>33</v>
      </c>
      <c r="D168" t="s">
        <v>266</v>
      </c>
      <c r="E168" t="s">
        <v>18</v>
      </c>
      <c r="G168" s="1" t="s">
        <v>34</v>
      </c>
      <c r="H168">
        <v>2010</v>
      </c>
      <c r="I168" t="s">
        <v>21</v>
      </c>
      <c r="J168" t="s">
        <v>69</v>
      </c>
    </row>
    <row r="169" spans="1:10" ht="45">
      <c r="A169" t="str">
        <f t="shared" si="4"/>
        <v>2016-03-24</v>
      </c>
      <c r="B169" t="str">
        <f>"1530"</f>
        <v>1530</v>
      </c>
      <c r="C169" t="s">
        <v>29</v>
      </c>
      <c r="D169" t="s">
        <v>317</v>
      </c>
      <c r="E169" t="s">
        <v>18</v>
      </c>
      <c r="G169" s="1" t="s">
        <v>30</v>
      </c>
      <c r="H169">
        <v>2014</v>
      </c>
      <c r="I169" t="s">
        <v>15</v>
      </c>
      <c r="J169" t="s">
        <v>69</v>
      </c>
    </row>
    <row r="170" spans="1:10" ht="30">
      <c r="A170" t="str">
        <f t="shared" si="4"/>
        <v>2016-03-24</v>
      </c>
      <c r="B170" t="str">
        <f>"1600"</f>
        <v>1600</v>
      </c>
      <c r="C170" t="s">
        <v>17</v>
      </c>
      <c r="D170" t="s">
        <v>339</v>
      </c>
      <c r="E170" t="s">
        <v>18</v>
      </c>
      <c r="G170" s="1" t="s">
        <v>19</v>
      </c>
      <c r="H170">
        <v>2002</v>
      </c>
      <c r="I170" t="s">
        <v>21</v>
      </c>
      <c r="J170" t="s">
        <v>22</v>
      </c>
    </row>
    <row r="171" spans="1:10" ht="30">
      <c r="A171" t="str">
        <f t="shared" si="4"/>
        <v>2016-03-24</v>
      </c>
      <c r="B171" t="str">
        <f>"1615"</f>
        <v>1615</v>
      </c>
      <c r="C171" t="s">
        <v>17</v>
      </c>
      <c r="D171" t="s">
        <v>340</v>
      </c>
      <c r="E171" t="s">
        <v>18</v>
      </c>
      <c r="G171" s="1" t="s">
        <v>19</v>
      </c>
      <c r="H171">
        <v>2002</v>
      </c>
      <c r="I171" t="s">
        <v>21</v>
      </c>
      <c r="J171" t="s">
        <v>24</v>
      </c>
    </row>
    <row r="172" spans="1:10" ht="45">
      <c r="A172" t="str">
        <f t="shared" si="4"/>
        <v>2016-03-24</v>
      </c>
      <c r="B172" t="str">
        <f>"1630"</f>
        <v>1630</v>
      </c>
      <c r="C172" t="s">
        <v>40</v>
      </c>
      <c r="D172" t="s">
        <v>111</v>
      </c>
      <c r="E172" t="s">
        <v>18</v>
      </c>
      <c r="G172" s="1" t="s">
        <v>110</v>
      </c>
      <c r="H172">
        <v>2012</v>
      </c>
      <c r="I172" t="s">
        <v>15</v>
      </c>
      <c r="J172" t="s">
        <v>43</v>
      </c>
    </row>
    <row r="173" spans="1:10" ht="45">
      <c r="A173" t="str">
        <f t="shared" si="4"/>
        <v>2016-03-24</v>
      </c>
      <c r="B173" t="str">
        <f>"1700"</f>
        <v>1700</v>
      </c>
      <c r="C173" t="s">
        <v>44</v>
      </c>
      <c r="D173" t="s">
        <v>320</v>
      </c>
      <c r="E173" t="s">
        <v>18</v>
      </c>
      <c r="G173" s="1" t="s">
        <v>45</v>
      </c>
      <c r="H173">
        <v>2005</v>
      </c>
      <c r="I173" t="s">
        <v>21</v>
      </c>
      <c r="J173" t="s">
        <v>43</v>
      </c>
    </row>
    <row r="174" spans="1:10" ht="45">
      <c r="A174" t="str">
        <f t="shared" si="4"/>
        <v>2016-03-24</v>
      </c>
      <c r="B174" t="str">
        <f>"1730"</f>
        <v>1730</v>
      </c>
      <c r="C174" t="s">
        <v>242</v>
      </c>
      <c r="D174" t="s">
        <v>244</v>
      </c>
      <c r="G174" s="1" t="s">
        <v>243</v>
      </c>
      <c r="I174" t="s">
        <v>15</v>
      </c>
      <c r="J174" t="s">
        <v>245</v>
      </c>
    </row>
    <row r="175" spans="1:10" ht="45">
      <c r="A175" t="str">
        <f t="shared" si="4"/>
        <v>2016-03-24</v>
      </c>
      <c r="B175" t="str">
        <f>"1900"</f>
        <v>1900</v>
      </c>
      <c r="C175" t="s">
        <v>341</v>
      </c>
      <c r="D175" t="s">
        <v>343</v>
      </c>
      <c r="E175" t="s">
        <v>18</v>
      </c>
      <c r="F175" t="s">
        <v>214</v>
      </c>
      <c r="G175" s="1" t="s">
        <v>342</v>
      </c>
      <c r="H175">
        <v>2013</v>
      </c>
      <c r="I175" t="s">
        <v>15</v>
      </c>
      <c r="J175" t="s">
        <v>24</v>
      </c>
    </row>
    <row r="176" spans="1:10" ht="45">
      <c r="A176" t="str">
        <f t="shared" si="4"/>
        <v>2016-03-24</v>
      </c>
      <c r="B176" t="str">
        <f>"1920"</f>
        <v>1920</v>
      </c>
      <c r="C176" t="s">
        <v>157</v>
      </c>
      <c r="D176" t="s">
        <v>159</v>
      </c>
      <c r="E176" t="s">
        <v>49</v>
      </c>
      <c r="G176" s="1" t="s">
        <v>158</v>
      </c>
      <c r="H176">
        <v>2016</v>
      </c>
      <c r="I176" t="s">
        <v>15</v>
      </c>
      <c r="J176" t="s">
        <v>160</v>
      </c>
    </row>
    <row r="177" spans="1:10" ht="30">
      <c r="A177" t="str">
        <f t="shared" si="4"/>
        <v>2016-03-24</v>
      </c>
      <c r="B177" t="str">
        <f>"1930"</f>
        <v>1930</v>
      </c>
      <c r="C177" t="s">
        <v>344</v>
      </c>
      <c r="D177" t="s">
        <v>346</v>
      </c>
      <c r="G177" s="1" t="s">
        <v>345</v>
      </c>
      <c r="I177" t="s">
        <v>15</v>
      </c>
      <c r="J177" t="s">
        <v>347</v>
      </c>
    </row>
    <row r="178" spans="1:10" ht="45">
      <c r="A178" t="str">
        <f t="shared" si="4"/>
        <v>2016-03-24</v>
      </c>
      <c r="B178" t="str">
        <f>"2100"</f>
        <v>2100</v>
      </c>
      <c r="C178" t="s">
        <v>174</v>
      </c>
      <c r="D178" t="s">
        <v>348</v>
      </c>
      <c r="G178" s="1" t="s">
        <v>175</v>
      </c>
      <c r="H178">
        <v>2016</v>
      </c>
      <c r="I178" t="s">
        <v>15</v>
      </c>
      <c r="J178" t="s">
        <v>56</v>
      </c>
    </row>
    <row r="179" spans="1:10" ht="45">
      <c r="A179" t="str">
        <f t="shared" si="4"/>
        <v>2016-03-24</v>
      </c>
      <c r="B179" t="str">
        <f>"2130"</f>
        <v>2130</v>
      </c>
      <c r="C179" t="s">
        <v>349</v>
      </c>
      <c r="D179" t="s">
        <v>14</v>
      </c>
      <c r="E179" t="s">
        <v>124</v>
      </c>
      <c r="F179" t="s">
        <v>184</v>
      </c>
      <c r="G179" s="1" t="s">
        <v>350</v>
      </c>
      <c r="H179">
        <v>2001</v>
      </c>
      <c r="I179" t="s">
        <v>15</v>
      </c>
      <c r="J179" t="s">
        <v>351</v>
      </c>
    </row>
    <row r="180" spans="1:10" ht="45">
      <c r="A180" t="str">
        <f t="shared" si="4"/>
        <v>2016-03-24</v>
      </c>
      <c r="B180" t="str">
        <f>"2300"</f>
        <v>2300</v>
      </c>
      <c r="C180" t="s">
        <v>61</v>
      </c>
      <c r="D180" t="s">
        <v>61</v>
      </c>
      <c r="E180" t="s">
        <v>18</v>
      </c>
      <c r="G180" s="1" t="s">
        <v>62</v>
      </c>
      <c r="I180" t="s">
        <v>15</v>
      </c>
      <c r="J180" t="s">
        <v>63</v>
      </c>
    </row>
    <row r="181" spans="1:10" ht="30">
      <c r="A181" t="str">
        <f aca="true" t="shared" si="5" ref="A181:A218">"2016-03-25"</f>
        <v>2016-03-25</v>
      </c>
      <c r="B181" t="str">
        <f>"0000"</f>
        <v>0000</v>
      </c>
      <c r="C181" t="s">
        <v>194</v>
      </c>
      <c r="D181" t="s">
        <v>323</v>
      </c>
      <c r="E181" t="s">
        <v>11</v>
      </c>
      <c r="F181" t="s">
        <v>195</v>
      </c>
      <c r="G181" s="1" t="s">
        <v>196</v>
      </c>
      <c r="H181">
        <v>2012</v>
      </c>
      <c r="I181" t="s">
        <v>15</v>
      </c>
      <c r="J181" t="s">
        <v>199</v>
      </c>
    </row>
    <row r="182" spans="1:10" ht="30">
      <c r="A182" t="str">
        <f t="shared" si="5"/>
        <v>2016-03-25</v>
      </c>
      <c r="B182" t="str">
        <f>"0100"</f>
        <v>0100</v>
      </c>
      <c r="C182" t="s">
        <v>194</v>
      </c>
      <c r="D182" t="s">
        <v>323</v>
      </c>
      <c r="E182" t="s">
        <v>11</v>
      </c>
      <c r="F182" t="s">
        <v>195</v>
      </c>
      <c r="G182" s="1" t="s">
        <v>196</v>
      </c>
      <c r="H182">
        <v>2012</v>
      </c>
      <c r="I182" t="s">
        <v>15</v>
      </c>
      <c r="J182" t="s">
        <v>199</v>
      </c>
    </row>
    <row r="183" spans="1:10" ht="30">
      <c r="A183" t="str">
        <f t="shared" si="5"/>
        <v>2016-03-25</v>
      </c>
      <c r="B183" t="str">
        <f>"0200"</f>
        <v>0200</v>
      </c>
      <c r="C183" t="s">
        <v>194</v>
      </c>
      <c r="D183" t="s">
        <v>323</v>
      </c>
      <c r="E183" t="s">
        <v>11</v>
      </c>
      <c r="F183" t="s">
        <v>195</v>
      </c>
      <c r="G183" s="1" t="s">
        <v>196</v>
      </c>
      <c r="H183">
        <v>2012</v>
      </c>
      <c r="I183" t="s">
        <v>15</v>
      </c>
      <c r="J183" t="s">
        <v>199</v>
      </c>
    </row>
    <row r="184" spans="1:10" ht="30">
      <c r="A184" t="str">
        <f t="shared" si="5"/>
        <v>2016-03-25</v>
      </c>
      <c r="B184" t="str">
        <f>"0300"</f>
        <v>0300</v>
      </c>
      <c r="C184" t="s">
        <v>194</v>
      </c>
      <c r="D184" t="s">
        <v>323</v>
      </c>
      <c r="E184" t="s">
        <v>11</v>
      </c>
      <c r="F184" t="s">
        <v>195</v>
      </c>
      <c r="G184" s="1" t="s">
        <v>196</v>
      </c>
      <c r="H184">
        <v>2012</v>
      </c>
      <c r="I184" t="s">
        <v>15</v>
      </c>
      <c r="J184" t="s">
        <v>199</v>
      </c>
    </row>
    <row r="185" spans="1:10" ht="30">
      <c r="A185" t="str">
        <f t="shared" si="5"/>
        <v>2016-03-25</v>
      </c>
      <c r="B185" t="str">
        <f>"0400"</f>
        <v>0400</v>
      </c>
      <c r="C185" t="s">
        <v>194</v>
      </c>
      <c r="D185" t="s">
        <v>323</v>
      </c>
      <c r="E185" t="s">
        <v>11</v>
      </c>
      <c r="F185" t="s">
        <v>195</v>
      </c>
      <c r="G185" s="1" t="s">
        <v>196</v>
      </c>
      <c r="H185">
        <v>2012</v>
      </c>
      <c r="I185" t="s">
        <v>15</v>
      </c>
      <c r="J185" t="s">
        <v>199</v>
      </c>
    </row>
    <row r="186" spans="1:10" ht="30">
      <c r="A186" t="str">
        <f t="shared" si="5"/>
        <v>2016-03-25</v>
      </c>
      <c r="B186" t="str">
        <f>"0500"</f>
        <v>0500</v>
      </c>
      <c r="C186" t="s">
        <v>194</v>
      </c>
      <c r="D186" t="s">
        <v>323</v>
      </c>
      <c r="E186" t="s">
        <v>11</v>
      </c>
      <c r="F186" t="s">
        <v>195</v>
      </c>
      <c r="G186" s="1" t="s">
        <v>196</v>
      </c>
      <c r="H186">
        <v>2012</v>
      </c>
      <c r="I186" t="s">
        <v>15</v>
      </c>
      <c r="J186" t="s">
        <v>122</v>
      </c>
    </row>
    <row r="187" spans="1:10" ht="30">
      <c r="A187" t="str">
        <f t="shared" si="5"/>
        <v>2016-03-25</v>
      </c>
      <c r="B187" t="str">
        <f>"0600"</f>
        <v>0600</v>
      </c>
      <c r="C187" t="s">
        <v>25</v>
      </c>
      <c r="D187" t="s">
        <v>353</v>
      </c>
      <c r="E187" t="s">
        <v>18</v>
      </c>
      <c r="G187" s="1" t="s">
        <v>352</v>
      </c>
      <c r="H187">
        <v>2009</v>
      </c>
      <c r="I187" t="s">
        <v>15</v>
      </c>
      <c r="J187" t="s">
        <v>28</v>
      </c>
    </row>
    <row r="188" spans="1:10" ht="45">
      <c r="A188" t="str">
        <f t="shared" si="5"/>
        <v>2016-03-25</v>
      </c>
      <c r="B188" t="str">
        <f>"0630"</f>
        <v>0630</v>
      </c>
      <c r="C188" t="s">
        <v>33</v>
      </c>
      <c r="D188" t="s">
        <v>163</v>
      </c>
      <c r="E188" t="s">
        <v>18</v>
      </c>
      <c r="G188" s="1" t="s">
        <v>34</v>
      </c>
      <c r="H188">
        <v>2010</v>
      </c>
      <c r="I188" t="s">
        <v>21</v>
      </c>
      <c r="J188" t="s">
        <v>69</v>
      </c>
    </row>
    <row r="189" spans="1:10" ht="45">
      <c r="A189" t="str">
        <f t="shared" si="5"/>
        <v>2016-03-25</v>
      </c>
      <c r="B189" t="str">
        <f>"0700"</f>
        <v>0700</v>
      </c>
      <c r="C189" t="s">
        <v>29</v>
      </c>
      <c r="D189" t="s">
        <v>354</v>
      </c>
      <c r="E189" t="s">
        <v>18</v>
      </c>
      <c r="G189" s="1" t="s">
        <v>30</v>
      </c>
      <c r="H189">
        <v>2014</v>
      </c>
      <c r="I189" t="s">
        <v>15</v>
      </c>
      <c r="J189" t="s">
        <v>69</v>
      </c>
    </row>
    <row r="190" spans="1:10" ht="30">
      <c r="A190" t="str">
        <f t="shared" si="5"/>
        <v>2016-03-25</v>
      </c>
      <c r="B190" t="str">
        <f>"0730"</f>
        <v>0730</v>
      </c>
      <c r="C190" t="s">
        <v>40</v>
      </c>
      <c r="D190" t="s">
        <v>356</v>
      </c>
      <c r="E190" t="s">
        <v>18</v>
      </c>
      <c r="G190" s="1" t="s">
        <v>355</v>
      </c>
      <c r="H190">
        <v>2012</v>
      </c>
      <c r="I190" t="s">
        <v>15</v>
      </c>
      <c r="J190" t="s">
        <v>69</v>
      </c>
    </row>
    <row r="191" spans="1:10" ht="45">
      <c r="A191" t="str">
        <f t="shared" si="5"/>
        <v>2016-03-25</v>
      </c>
      <c r="B191" t="str">
        <f>"0800"</f>
        <v>0800</v>
      </c>
      <c r="C191" t="s">
        <v>37</v>
      </c>
      <c r="D191" t="s">
        <v>358</v>
      </c>
      <c r="E191" t="s">
        <v>18</v>
      </c>
      <c r="G191" s="1" t="s">
        <v>357</v>
      </c>
      <c r="I191" t="s">
        <v>15</v>
      </c>
      <c r="J191" t="s">
        <v>28</v>
      </c>
    </row>
    <row r="192" spans="1:10" ht="45">
      <c r="A192" t="str">
        <f t="shared" si="5"/>
        <v>2016-03-25</v>
      </c>
      <c r="B192" t="str">
        <f>"0830"</f>
        <v>0830</v>
      </c>
      <c r="C192" t="s">
        <v>44</v>
      </c>
      <c r="D192" t="s">
        <v>359</v>
      </c>
      <c r="E192" t="s">
        <v>18</v>
      </c>
      <c r="G192" s="1" t="s">
        <v>45</v>
      </c>
      <c r="H192">
        <v>2005</v>
      </c>
      <c r="I192" t="s">
        <v>21</v>
      </c>
      <c r="J192" t="s">
        <v>43</v>
      </c>
    </row>
    <row r="193" spans="1:10" ht="45">
      <c r="A193" t="str">
        <f t="shared" si="5"/>
        <v>2016-03-25</v>
      </c>
      <c r="B193" t="str">
        <f>"0900"</f>
        <v>0900</v>
      </c>
      <c r="C193" t="s">
        <v>37</v>
      </c>
      <c r="D193" t="s">
        <v>361</v>
      </c>
      <c r="E193" t="s">
        <v>18</v>
      </c>
      <c r="G193" s="1" t="s">
        <v>360</v>
      </c>
      <c r="I193" t="s">
        <v>15</v>
      </c>
      <c r="J193" t="s">
        <v>69</v>
      </c>
    </row>
    <row r="194" spans="1:10" ht="45">
      <c r="A194" t="str">
        <f t="shared" si="5"/>
        <v>2016-03-25</v>
      </c>
      <c r="B194" t="str">
        <f>"0930"</f>
        <v>0930</v>
      </c>
      <c r="C194" t="s">
        <v>29</v>
      </c>
      <c r="D194" t="s">
        <v>362</v>
      </c>
      <c r="E194" t="s">
        <v>18</v>
      </c>
      <c r="G194" s="1" t="s">
        <v>30</v>
      </c>
      <c r="I194" t="s">
        <v>15</v>
      </c>
      <c r="J194" t="s">
        <v>36</v>
      </c>
    </row>
    <row r="195" spans="1:10" ht="30">
      <c r="A195" t="str">
        <f t="shared" si="5"/>
        <v>2016-03-25</v>
      </c>
      <c r="B195" t="str">
        <f>"1000"</f>
        <v>1000</v>
      </c>
      <c r="C195" t="s">
        <v>344</v>
      </c>
      <c r="D195" t="s">
        <v>346</v>
      </c>
      <c r="G195" s="1" t="s">
        <v>345</v>
      </c>
      <c r="I195" t="s">
        <v>15</v>
      </c>
      <c r="J195" t="s">
        <v>347</v>
      </c>
    </row>
    <row r="196" spans="1:10" ht="30">
      <c r="A196" t="str">
        <f t="shared" si="5"/>
        <v>2016-03-25</v>
      </c>
      <c r="B196" t="str">
        <f>"1130"</f>
        <v>1130</v>
      </c>
      <c r="C196" t="s">
        <v>97</v>
      </c>
      <c r="D196" t="s">
        <v>97</v>
      </c>
      <c r="E196" t="s">
        <v>18</v>
      </c>
      <c r="G196" s="1" t="s">
        <v>98</v>
      </c>
      <c r="I196" t="s">
        <v>15</v>
      </c>
      <c r="J196" t="s">
        <v>28</v>
      </c>
    </row>
    <row r="197" spans="1:10" ht="30">
      <c r="A197" t="str">
        <f t="shared" si="5"/>
        <v>2016-03-25</v>
      </c>
      <c r="B197" t="str">
        <f>"1200"</f>
        <v>1200</v>
      </c>
      <c r="C197" t="s">
        <v>363</v>
      </c>
      <c r="D197" t="s">
        <v>365</v>
      </c>
      <c r="E197" t="s">
        <v>11</v>
      </c>
      <c r="G197" s="1" t="s">
        <v>364</v>
      </c>
      <c r="H197">
        <v>2012</v>
      </c>
      <c r="I197" t="s">
        <v>15</v>
      </c>
      <c r="J197" t="s">
        <v>366</v>
      </c>
    </row>
    <row r="198" spans="1:10" ht="45">
      <c r="A198" t="str">
        <f t="shared" si="5"/>
        <v>2016-03-25</v>
      </c>
      <c r="B198" t="str">
        <f>"1400"</f>
        <v>1400</v>
      </c>
      <c r="C198" t="s">
        <v>367</v>
      </c>
      <c r="D198" t="s">
        <v>367</v>
      </c>
      <c r="E198" t="s">
        <v>18</v>
      </c>
      <c r="G198" s="1" t="s">
        <v>368</v>
      </c>
      <c r="I198" t="s">
        <v>15</v>
      </c>
      <c r="J198" t="s">
        <v>137</v>
      </c>
    </row>
    <row r="199" spans="1:10" ht="45">
      <c r="A199" t="str">
        <f t="shared" si="5"/>
        <v>2016-03-25</v>
      </c>
      <c r="B199" t="str">
        <f>"1430"</f>
        <v>1430</v>
      </c>
      <c r="C199" t="s">
        <v>37</v>
      </c>
      <c r="D199" t="s">
        <v>319</v>
      </c>
      <c r="E199" t="s">
        <v>18</v>
      </c>
      <c r="G199" s="1" t="s">
        <v>318</v>
      </c>
      <c r="I199" t="s">
        <v>15</v>
      </c>
      <c r="J199" t="s">
        <v>28</v>
      </c>
    </row>
    <row r="200" spans="1:10" ht="45">
      <c r="A200" t="str">
        <f t="shared" si="5"/>
        <v>2016-03-25</v>
      </c>
      <c r="B200" t="str">
        <f>"1500"</f>
        <v>1500</v>
      </c>
      <c r="C200" t="s">
        <v>33</v>
      </c>
      <c r="D200" t="s">
        <v>369</v>
      </c>
      <c r="E200" t="s">
        <v>18</v>
      </c>
      <c r="G200" s="1" t="s">
        <v>34</v>
      </c>
      <c r="H200">
        <v>2010</v>
      </c>
      <c r="I200" t="s">
        <v>21</v>
      </c>
      <c r="J200" t="s">
        <v>69</v>
      </c>
    </row>
    <row r="201" spans="1:10" ht="45">
      <c r="A201" t="str">
        <f t="shared" si="5"/>
        <v>2016-03-25</v>
      </c>
      <c r="B201" t="str">
        <f>"1530"</f>
        <v>1530</v>
      </c>
      <c r="C201" t="s">
        <v>29</v>
      </c>
      <c r="D201" t="s">
        <v>354</v>
      </c>
      <c r="E201" t="s">
        <v>18</v>
      </c>
      <c r="G201" s="1" t="s">
        <v>30</v>
      </c>
      <c r="H201">
        <v>2014</v>
      </c>
      <c r="I201" t="s">
        <v>15</v>
      </c>
      <c r="J201" t="s">
        <v>69</v>
      </c>
    </row>
    <row r="202" spans="1:10" ht="30">
      <c r="A202" t="str">
        <f t="shared" si="5"/>
        <v>2016-03-25</v>
      </c>
      <c r="B202" t="str">
        <f>"1600"</f>
        <v>1600</v>
      </c>
      <c r="C202" t="s">
        <v>17</v>
      </c>
      <c r="D202" t="s">
        <v>20</v>
      </c>
      <c r="E202" t="s">
        <v>18</v>
      </c>
      <c r="G202" s="1" t="s">
        <v>19</v>
      </c>
      <c r="H202">
        <v>2002</v>
      </c>
      <c r="I202" t="s">
        <v>21</v>
      </c>
      <c r="J202" t="s">
        <v>22</v>
      </c>
    </row>
    <row r="203" spans="1:10" ht="30">
      <c r="A203" t="str">
        <f t="shared" si="5"/>
        <v>2016-03-25</v>
      </c>
      <c r="B203" t="str">
        <f>"1615"</f>
        <v>1615</v>
      </c>
      <c r="C203" t="s">
        <v>17</v>
      </c>
      <c r="D203" t="s">
        <v>23</v>
      </c>
      <c r="E203" t="s">
        <v>18</v>
      </c>
      <c r="G203" s="1" t="s">
        <v>19</v>
      </c>
      <c r="H203">
        <v>2002</v>
      </c>
      <c r="I203" t="s">
        <v>21</v>
      </c>
      <c r="J203" t="s">
        <v>24</v>
      </c>
    </row>
    <row r="204" spans="1:10" ht="30">
      <c r="A204" t="str">
        <f t="shared" si="5"/>
        <v>2016-03-25</v>
      </c>
      <c r="B204" t="str">
        <f>"1630"</f>
        <v>1630</v>
      </c>
      <c r="C204" t="s">
        <v>40</v>
      </c>
      <c r="D204" t="s">
        <v>205</v>
      </c>
      <c r="E204" t="s">
        <v>18</v>
      </c>
      <c r="G204" s="1" t="s">
        <v>204</v>
      </c>
      <c r="H204">
        <v>2012</v>
      </c>
      <c r="I204" t="s">
        <v>15</v>
      </c>
      <c r="J204" t="s">
        <v>69</v>
      </c>
    </row>
    <row r="205" spans="1:10" ht="45">
      <c r="A205" t="str">
        <f t="shared" si="5"/>
        <v>2016-03-25</v>
      </c>
      <c r="B205" t="str">
        <f>"1700"</f>
        <v>1700</v>
      </c>
      <c r="C205" t="s">
        <v>44</v>
      </c>
      <c r="D205" t="s">
        <v>359</v>
      </c>
      <c r="E205" t="s">
        <v>18</v>
      </c>
      <c r="G205" s="1" t="s">
        <v>45</v>
      </c>
      <c r="H205">
        <v>2005</v>
      </c>
      <c r="I205" t="s">
        <v>21</v>
      </c>
      <c r="J205" t="s">
        <v>43</v>
      </c>
    </row>
    <row r="206" spans="1:10" ht="45">
      <c r="A206" t="str">
        <f t="shared" si="5"/>
        <v>2016-03-25</v>
      </c>
      <c r="B206" t="str">
        <f>"1730"</f>
        <v>1730</v>
      </c>
      <c r="C206" t="s">
        <v>143</v>
      </c>
      <c r="D206" t="s">
        <v>371</v>
      </c>
      <c r="E206" t="s">
        <v>11</v>
      </c>
      <c r="F206" t="s">
        <v>100</v>
      </c>
      <c r="G206" s="1" t="s">
        <v>370</v>
      </c>
      <c r="H206">
        <v>2011</v>
      </c>
      <c r="I206" t="s">
        <v>15</v>
      </c>
      <c r="J206" t="s">
        <v>32</v>
      </c>
    </row>
    <row r="207" spans="1:10" ht="45">
      <c r="A207" t="str">
        <f t="shared" si="5"/>
        <v>2016-03-25</v>
      </c>
      <c r="B207" t="str">
        <f>"1800"</f>
        <v>1800</v>
      </c>
      <c r="C207" t="s">
        <v>146</v>
      </c>
      <c r="D207" t="s">
        <v>373</v>
      </c>
      <c r="E207" t="s">
        <v>11</v>
      </c>
      <c r="F207" t="s">
        <v>125</v>
      </c>
      <c r="G207" s="1" t="s">
        <v>372</v>
      </c>
      <c r="H207">
        <v>2009</v>
      </c>
      <c r="I207" t="s">
        <v>15</v>
      </c>
      <c r="J207" t="s">
        <v>69</v>
      </c>
    </row>
    <row r="208" spans="1:10" ht="45">
      <c r="A208" t="str">
        <f t="shared" si="5"/>
        <v>2016-03-25</v>
      </c>
      <c r="B208" t="str">
        <f>"1830"</f>
        <v>1830</v>
      </c>
      <c r="C208" t="s">
        <v>150</v>
      </c>
      <c r="D208" t="s">
        <v>375</v>
      </c>
      <c r="E208" t="s">
        <v>18</v>
      </c>
      <c r="G208" s="1" t="s">
        <v>374</v>
      </c>
      <c r="I208" t="s">
        <v>15</v>
      </c>
      <c r="J208" t="s">
        <v>43</v>
      </c>
    </row>
    <row r="209" spans="1:10" ht="30">
      <c r="A209" t="str">
        <f t="shared" si="5"/>
        <v>2016-03-25</v>
      </c>
      <c r="B209" t="str">
        <f>"1900"</f>
        <v>1900</v>
      </c>
      <c r="C209" t="s">
        <v>376</v>
      </c>
      <c r="D209" t="s">
        <v>378</v>
      </c>
      <c r="E209" t="s">
        <v>18</v>
      </c>
      <c r="G209" s="1" t="s">
        <v>377</v>
      </c>
      <c r="H209">
        <v>2013</v>
      </c>
      <c r="I209" t="s">
        <v>15</v>
      </c>
      <c r="J209" t="s">
        <v>24</v>
      </c>
    </row>
    <row r="210" spans="1:10" ht="45">
      <c r="A210" t="str">
        <f t="shared" si="5"/>
        <v>2016-03-25</v>
      </c>
      <c r="B210" t="str">
        <f>"1920"</f>
        <v>1920</v>
      </c>
      <c r="C210" t="s">
        <v>157</v>
      </c>
      <c r="D210" t="s">
        <v>159</v>
      </c>
      <c r="E210" t="s">
        <v>49</v>
      </c>
      <c r="G210" s="1" t="s">
        <v>158</v>
      </c>
      <c r="H210">
        <v>2016</v>
      </c>
      <c r="I210" t="s">
        <v>15</v>
      </c>
      <c r="J210" t="s">
        <v>160</v>
      </c>
    </row>
    <row r="211" spans="1:10" ht="45">
      <c r="A211" t="str">
        <f t="shared" si="5"/>
        <v>2016-03-25</v>
      </c>
      <c r="B211" t="str">
        <f>"1930"</f>
        <v>1930</v>
      </c>
      <c r="C211" t="s">
        <v>177</v>
      </c>
      <c r="D211" t="s">
        <v>379</v>
      </c>
      <c r="E211" t="s">
        <v>18</v>
      </c>
      <c r="G211" s="1" t="s">
        <v>178</v>
      </c>
      <c r="H211">
        <v>2014</v>
      </c>
      <c r="I211" t="s">
        <v>134</v>
      </c>
      <c r="J211" t="s">
        <v>32</v>
      </c>
    </row>
    <row r="212" spans="1:10" ht="30">
      <c r="A212" t="str">
        <f t="shared" si="5"/>
        <v>2016-03-25</v>
      </c>
      <c r="B212" t="str">
        <f>"2000"</f>
        <v>2000</v>
      </c>
      <c r="C212" t="s">
        <v>380</v>
      </c>
      <c r="D212" t="s">
        <v>382</v>
      </c>
      <c r="E212" t="s">
        <v>18</v>
      </c>
      <c r="G212" s="1" t="s">
        <v>381</v>
      </c>
      <c r="H212">
        <v>2013</v>
      </c>
      <c r="I212" t="s">
        <v>77</v>
      </c>
      <c r="J212" t="s">
        <v>164</v>
      </c>
    </row>
    <row r="213" spans="1:10" ht="15">
      <c r="A213" t="str">
        <f t="shared" si="5"/>
        <v>2016-03-25</v>
      </c>
      <c r="B213" t="str">
        <f>"2030"</f>
        <v>2030</v>
      </c>
      <c r="C213" t="s">
        <v>383</v>
      </c>
      <c r="D213" t="s">
        <v>385</v>
      </c>
      <c r="E213" t="s">
        <v>11</v>
      </c>
      <c r="G213" s="1" t="s">
        <v>384</v>
      </c>
      <c r="H213">
        <v>2007</v>
      </c>
      <c r="I213" t="s">
        <v>121</v>
      </c>
      <c r="J213" t="s">
        <v>36</v>
      </c>
    </row>
    <row r="214" spans="1:10" ht="45">
      <c r="A214" t="str">
        <f t="shared" si="5"/>
        <v>2016-03-25</v>
      </c>
      <c r="B214" t="str">
        <f>"2100"</f>
        <v>2100</v>
      </c>
      <c r="C214" t="s">
        <v>53</v>
      </c>
      <c r="D214" t="s">
        <v>386</v>
      </c>
      <c r="G214" s="1" t="s">
        <v>54</v>
      </c>
      <c r="H214">
        <v>2016</v>
      </c>
      <c r="I214" t="s">
        <v>15</v>
      </c>
      <c r="J214" t="s">
        <v>56</v>
      </c>
    </row>
    <row r="215" spans="1:10" ht="45">
      <c r="A215" t="str">
        <f t="shared" si="5"/>
        <v>2016-03-25</v>
      </c>
      <c r="B215" t="str">
        <f>"2130"</f>
        <v>2130</v>
      </c>
      <c r="C215" t="s">
        <v>387</v>
      </c>
      <c r="D215" t="s">
        <v>389</v>
      </c>
      <c r="G215" s="1" t="s">
        <v>388</v>
      </c>
      <c r="H215">
        <v>2004</v>
      </c>
      <c r="I215" t="s">
        <v>121</v>
      </c>
      <c r="J215" t="s">
        <v>36</v>
      </c>
    </row>
    <row r="216" spans="1:10" ht="30">
      <c r="A216" t="str">
        <f t="shared" si="5"/>
        <v>2016-03-25</v>
      </c>
      <c r="B216" t="str">
        <f>"2200"</f>
        <v>2200</v>
      </c>
      <c r="C216" t="s">
        <v>390</v>
      </c>
      <c r="D216" t="s">
        <v>270</v>
      </c>
      <c r="E216" t="s">
        <v>11</v>
      </c>
      <c r="G216" s="1" t="s">
        <v>391</v>
      </c>
      <c r="H216">
        <v>2011</v>
      </c>
      <c r="I216" t="s">
        <v>392</v>
      </c>
      <c r="J216" t="s">
        <v>393</v>
      </c>
    </row>
    <row r="217" spans="1:10" ht="45">
      <c r="A217" t="str">
        <f t="shared" si="5"/>
        <v>2016-03-25</v>
      </c>
      <c r="B217" t="str">
        <f>"2300"</f>
        <v>2300</v>
      </c>
      <c r="C217" t="s">
        <v>299</v>
      </c>
      <c r="D217" t="s">
        <v>301</v>
      </c>
      <c r="E217" t="s">
        <v>18</v>
      </c>
      <c r="G217" s="1" t="s">
        <v>300</v>
      </c>
      <c r="H217">
        <v>2013</v>
      </c>
      <c r="I217" t="s">
        <v>15</v>
      </c>
      <c r="J217" t="s">
        <v>302</v>
      </c>
    </row>
    <row r="218" spans="1:10" ht="45">
      <c r="A218" t="str">
        <f t="shared" si="5"/>
        <v>2016-03-25</v>
      </c>
      <c r="B218" t="str">
        <f>"2330"</f>
        <v>2330</v>
      </c>
      <c r="C218" t="s">
        <v>394</v>
      </c>
      <c r="D218" t="s">
        <v>396</v>
      </c>
      <c r="E218" t="s">
        <v>18</v>
      </c>
      <c r="G218" s="1" t="s">
        <v>395</v>
      </c>
      <c r="H218">
        <v>2013</v>
      </c>
      <c r="I218" t="s">
        <v>15</v>
      </c>
      <c r="J218" t="s">
        <v>36</v>
      </c>
    </row>
    <row r="219" spans="1:10" ht="30">
      <c r="A219" t="str">
        <f aca="true" t="shared" si="6" ref="A219:A257">"2016-03-26"</f>
        <v>2016-03-26</v>
      </c>
      <c r="B219" t="str">
        <f>"0000"</f>
        <v>0000</v>
      </c>
      <c r="C219" t="s">
        <v>397</v>
      </c>
      <c r="D219" t="s">
        <v>400</v>
      </c>
      <c r="E219" t="s">
        <v>183</v>
      </c>
      <c r="F219" t="s">
        <v>398</v>
      </c>
      <c r="G219" s="1" t="s">
        <v>399</v>
      </c>
      <c r="I219" t="s">
        <v>15</v>
      </c>
      <c r="J219" t="s">
        <v>261</v>
      </c>
    </row>
    <row r="220" spans="1:10" ht="30">
      <c r="A220" t="str">
        <f t="shared" si="6"/>
        <v>2016-03-26</v>
      </c>
      <c r="B220" t="str">
        <f>"0100"</f>
        <v>0100</v>
      </c>
      <c r="C220" t="s">
        <v>397</v>
      </c>
      <c r="D220" t="s">
        <v>400</v>
      </c>
      <c r="E220" t="s">
        <v>183</v>
      </c>
      <c r="G220" s="1" t="s">
        <v>399</v>
      </c>
      <c r="I220" t="s">
        <v>15</v>
      </c>
      <c r="J220" t="s">
        <v>401</v>
      </c>
    </row>
    <row r="221" spans="1:10" ht="30">
      <c r="A221" t="str">
        <f t="shared" si="6"/>
        <v>2016-03-26</v>
      </c>
      <c r="B221" t="str">
        <f>"0200"</f>
        <v>0200</v>
      </c>
      <c r="C221" t="s">
        <v>397</v>
      </c>
      <c r="D221" t="s">
        <v>400</v>
      </c>
      <c r="E221" t="s">
        <v>183</v>
      </c>
      <c r="F221" t="s">
        <v>398</v>
      </c>
      <c r="G221" s="1" t="s">
        <v>399</v>
      </c>
      <c r="I221" t="s">
        <v>15</v>
      </c>
      <c r="J221" t="s">
        <v>105</v>
      </c>
    </row>
    <row r="222" spans="1:10" ht="30">
      <c r="A222" t="str">
        <f t="shared" si="6"/>
        <v>2016-03-26</v>
      </c>
      <c r="B222" t="str">
        <f>"0300"</f>
        <v>0300</v>
      </c>
      <c r="C222" t="s">
        <v>397</v>
      </c>
      <c r="D222" t="s">
        <v>400</v>
      </c>
      <c r="E222" t="s">
        <v>183</v>
      </c>
      <c r="F222" t="s">
        <v>398</v>
      </c>
      <c r="G222" s="1" t="s">
        <v>399</v>
      </c>
      <c r="I222" t="s">
        <v>15</v>
      </c>
      <c r="J222" t="s">
        <v>401</v>
      </c>
    </row>
    <row r="223" spans="1:10" ht="45">
      <c r="A223" t="str">
        <f t="shared" si="6"/>
        <v>2016-03-26</v>
      </c>
      <c r="B223" t="str">
        <f>"0400"</f>
        <v>0400</v>
      </c>
      <c r="C223" t="s">
        <v>61</v>
      </c>
      <c r="D223" t="s">
        <v>61</v>
      </c>
      <c r="E223" t="s">
        <v>18</v>
      </c>
      <c r="G223" s="1" t="s">
        <v>62</v>
      </c>
      <c r="I223" t="s">
        <v>15</v>
      </c>
      <c r="J223" t="s">
        <v>63</v>
      </c>
    </row>
    <row r="224" spans="1:10" ht="30">
      <c r="A224" t="str">
        <f t="shared" si="6"/>
        <v>2016-03-26</v>
      </c>
      <c r="B224" t="str">
        <f>"0500"</f>
        <v>0500</v>
      </c>
      <c r="C224" t="s">
        <v>402</v>
      </c>
      <c r="D224" t="s">
        <v>404</v>
      </c>
      <c r="E224" t="s">
        <v>18</v>
      </c>
      <c r="G224" s="1" t="s">
        <v>403</v>
      </c>
      <c r="H224">
        <v>2011</v>
      </c>
      <c r="I224" t="s">
        <v>15</v>
      </c>
      <c r="J224" t="s">
        <v>405</v>
      </c>
    </row>
    <row r="225" spans="1:10" ht="30">
      <c r="A225" t="str">
        <f t="shared" si="6"/>
        <v>2016-03-26</v>
      </c>
      <c r="B225" t="str">
        <f>"0600"</f>
        <v>0600</v>
      </c>
      <c r="C225" t="s">
        <v>17</v>
      </c>
      <c r="D225" t="s">
        <v>406</v>
      </c>
      <c r="E225" t="s">
        <v>18</v>
      </c>
      <c r="G225" s="1" t="s">
        <v>19</v>
      </c>
      <c r="H225">
        <v>2002</v>
      </c>
      <c r="I225" t="s">
        <v>21</v>
      </c>
      <c r="J225" t="s">
        <v>22</v>
      </c>
    </row>
    <row r="226" spans="1:10" ht="30">
      <c r="A226" t="str">
        <f t="shared" si="6"/>
        <v>2016-03-26</v>
      </c>
      <c r="B226" t="str">
        <f>"0615"</f>
        <v>0615</v>
      </c>
      <c r="C226" t="s">
        <v>17</v>
      </c>
      <c r="D226" t="s">
        <v>407</v>
      </c>
      <c r="E226" t="s">
        <v>18</v>
      </c>
      <c r="G226" s="1" t="s">
        <v>19</v>
      </c>
      <c r="H226">
        <v>2002</v>
      </c>
      <c r="I226" t="s">
        <v>21</v>
      </c>
      <c r="J226" t="s">
        <v>24</v>
      </c>
    </row>
    <row r="227" spans="1:10" ht="45">
      <c r="A227" t="str">
        <f t="shared" si="6"/>
        <v>2016-03-26</v>
      </c>
      <c r="B227" t="str">
        <f>"0630"</f>
        <v>0630</v>
      </c>
      <c r="C227" t="s">
        <v>25</v>
      </c>
      <c r="D227" t="s">
        <v>275</v>
      </c>
      <c r="E227" t="s">
        <v>18</v>
      </c>
      <c r="G227" s="1" t="s">
        <v>408</v>
      </c>
      <c r="H227">
        <v>2009</v>
      </c>
      <c r="I227" t="s">
        <v>15</v>
      </c>
      <c r="J227" t="s">
        <v>28</v>
      </c>
    </row>
    <row r="228" spans="1:10" ht="45">
      <c r="A228" t="str">
        <f t="shared" si="6"/>
        <v>2016-03-26</v>
      </c>
      <c r="B228" t="str">
        <f>"0700"</f>
        <v>0700</v>
      </c>
      <c r="C228" t="s">
        <v>29</v>
      </c>
      <c r="D228" t="s">
        <v>409</v>
      </c>
      <c r="E228" t="s">
        <v>18</v>
      </c>
      <c r="G228" s="1" t="s">
        <v>30</v>
      </c>
      <c r="H228">
        <v>2014</v>
      </c>
      <c r="I228" t="s">
        <v>15</v>
      </c>
      <c r="J228" t="s">
        <v>43</v>
      </c>
    </row>
    <row r="229" spans="1:10" ht="45">
      <c r="A229" t="str">
        <f t="shared" si="6"/>
        <v>2016-03-26</v>
      </c>
      <c r="B229" t="str">
        <f>"0730"</f>
        <v>0730</v>
      </c>
      <c r="C229" t="s">
        <v>33</v>
      </c>
      <c r="D229" t="s">
        <v>410</v>
      </c>
      <c r="E229" t="s">
        <v>18</v>
      </c>
      <c r="G229" s="1" t="s">
        <v>34</v>
      </c>
      <c r="H229">
        <v>2010</v>
      </c>
      <c r="I229" t="s">
        <v>21</v>
      </c>
      <c r="J229" t="s">
        <v>36</v>
      </c>
    </row>
    <row r="230" spans="1:10" ht="45">
      <c r="A230" t="str">
        <f t="shared" si="6"/>
        <v>2016-03-26</v>
      </c>
      <c r="B230" t="str">
        <f>"0800"</f>
        <v>0800</v>
      </c>
      <c r="C230" t="s">
        <v>37</v>
      </c>
      <c r="D230" t="s">
        <v>412</v>
      </c>
      <c r="E230" t="s">
        <v>18</v>
      </c>
      <c r="G230" s="1" t="s">
        <v>411</v>
      </c>
      <c r="I230" t="s">
        <v>15</v>
      </c>
      <c r="J230" t="s">
        <v>28</v>
      </c>
    </row>
    <row r="231" spans="1:10" ht="30">
      <c r="A231" t="str">
        <f t="shared" si="6"/>
        <v>2016-03-26</v>
      </c>
      <c r="B231" t="str">
        <f>"0830"</f>
        <v>0830</v>
      </c>
      <c r="C231" t="s">
        <v>40</v>
      </c>
      <c r="D231" t="s">
        <v>356</v>
      </c>
      <c r="E231" t="s">
        <v>18</v>
      </c>
      <c r="G231" s="1" t="s">
        <v>355</v>
      </c>
      <c r="H231">
        <v>2012</v>
      </c>
      <c r="I231" t="s">
        <v>15</v>
      </c>
      <c r="J231" t="s">
        <v>69</v>
      </c>
    </row>
    <row r="232" spans="1:10" ht="45">
      <c r="A232" t="str">
        <f t="shared" si="6"/>
        <v>2016-03-26</v>
      </c>
      <c r="B232" t="str">
        <f>"0900"</f>
        <v>0900</v>
      </c>
      <c r="C232" t="s">
        <v>44</v>
      </c>
      <c r="D232" t="s">
        <v>413</v>
      </c>
      <c r="E232" t="s">
        <v>18</v>
      </c>
      <c r="G232" s="1" t="s">
        <v>45</v>
      </c>
      <c r="H232">
        <v>2005</v>
      </c>
      <c r="I232" t="s">
        <v>21</v>
      </c>
      <c r="J232" t="s">
        <v>43</v>
      </c>
    </row>
    <row r="233" spans="1:10" ht="45">
      <c r="A233" t="str">
        <f t="shared" si="6"/>
        <v>2016-03-26</v>
      </c>
      <c r="B233" t="str">
        <f>"0930"</f>
        <v>0930</v>
      </c>
      <c r="C233" t="s">
        <v>29</v>
      </c>
      <c r="D233" t="s">
        <v>414</v>
      </c>
      <c r="E233" t="s">
        <v>18</v>
      </c>
      <c r="G233" s="1" t="s">
        <v>30</v>
      </c>
      <c r="H233">
        <v>2014</v>
      </c>
      <c r="I233" t="s">
        <v>15</v>
      </c>
      <c r="J233" t="s">
        <v>32</v>
      </c>
    </row>
    <row r="234" spans="1:10" ht="45">
      <c r="A234" t="str">
        <f t="shared" si="6"/>
        <v>2016-03-26</v>
      </c>
      <c r="B234" t="str">
        <f>"1000"</f>
        <v>1000</v>
      </c>
      <c r="C234" t="s">
        <v>61</v>
      </c>
      <c r="D234" t="s">
        <v>61</v>
      </c>
      <c r="E234" t="s">
        <v>18</v>
      </c>
      <c r="G234" s="1" t="s">
        <v>62</v>
      </c>
      <c r="I234" t="s">
        <v>15</v>
      </c>
      <c r="J234" t="s">
        <v>63</v>
      </c>
    </row>
    <row r="235" spans="1:10" ht="45">
      <c r="A235" t="str">
        <f t="shared" si="6"/>
        <v>2016-03-26</v>
      </c>
      <c r="B235" t="str">
        <f>"1100"</f>
        <v>1100</v>
      </c>
      <c r="C235" t="s">
        <v>415</v>
      </c>
      <c r="D235" t="s">
        <v>415</v>
      </c>
      <c r="E235" t="s">
        <v>11</v>
      </c>
      <c r="F235" t="s">
        <v>100</v>
      </c>
      <c r="G235" s="1" t="s">
        <v>416</v>
      </c>
      <c r="H235">
        <v>2011</v>
      </c>
      <c r="I235" t="s">
        <v>15</v>
      </c>
      <c r="J235" t="s">
        <v>122</v>
      </c>
    </row>
    <row r="236" spans="1:10" ht="45">
      <c r="A236" t="str">
        <f t="shared" si="6"/>
        <v>2016-03-26</v>
      </c>
      <c r="B236" t="str">
        <f>"1200"</f>
        <v>1200</v>
      </c>
      <c r="C236" t="s">
        <v>53</v>
      </c>
      <c r="D236" t="s">
        <v>386</v>
      </c>
      <c r="G236" s="1" t="s">
        <v>54</v>
      </c>
      <c r="H236">
        <v>2016</v>
      </c>
      <c r="I236" t="s">
        <v>15</v>
      </c>
      <c r="J236" t="s">
        <v>56</v>
      </c>
    </row>
    <row r="237" spans="1:10" ht="45">
      <c r="A237" t="str">
        <f t="shared" si="6"/>
        <v>2016-03-26</v>
      </c>
      <c r="B237" t="str">
        <f>"1230"</f>
        <v>1230</v>
      </c>
      <c r="C237" t="s">
        <v>242</v>
      </c>
      <c r="D237" t="s">
        <v>244</v>
      </c>
      <c r="G237" s="1" t="s">
        <v>243</v>
      </c>
      <c r="I237" t="s">
        <v>15</v>
      </c>
      <c r="J237" t="s">
        <v>245</v>
      </c>
    </row>
    <row r="238" spans="1:10" ht="15">
      <c r="A238" t="str">
        <f t="shared" si="6"/>
        <v>2016-03-26</v>
      </c>
      <c r="B238" t="str">
        <f>"1400"</f>
        <v>1400</v>
      </c>
      <c r="C238" t="s">
        <v>417</v>
      </c>
      <c r="D238" t="s">
        <v>417</v>
      </c>
      <c r="E238" t="s">
        <v>18</v>
      </c>
      <c r="F238" t="s">
        <v>214</v>
      </c>
      <c r="G238" s="1" t="s">
        <v>418</v>
      </c>
      <c r="I238" t="s">
        <v>14</v>
      </c>
      <c r="J238" t="s">
        <v>137</v>
      </c>
    </row>
    <row r="239" spans="1:10" ht="45">
      <c r="A239" t="str">
        <f t="shared" si="6"/>
        <v>2016-03-26</v>
      </c>
      <c r="B239" t="str">
        <f>"1430"</f>
        <v>1430</v>
      </c>
      <c r="C239" t="s">
        <v>419</v>
      </c>
      <c r="D239" t="s">
        <v>421</v>
      </c>
      <c r="E239" t="s">
        <v>18</v>
      </c>
      <c r="G239" s="1" t="s">
        <v>420</v>
      </c>
      <c r="H239">
        <v>1998</v>
      </c>
      <c r="I239" t="s">
        <v>15</v>
      </c>
      <c r="J239" t="s">
        <v>32</v>
      </c>
    </row>
    <row r="240" spans="1:10" ht="45">
      <c r="A240" t="str">
        <f t="shared" si="6"/>
        <v>2016-03-26</v>
      </c>
      <c r="B240" t="str">
        <f>"1500"</f>
        <v>1500</v>
      </c>
      <c r="C240" t="s">
        <v>153</v>
      </c>
      <c r="D240" t="s">
        <v>193</v>
      </c>
      <c r="E240" t="s">
        <v>18</v>
      </c>
      <c r="G240" s="1" t="s">
        <v>192</v>
      </c>
      <c r="H240">
        <v>2013</v>
      </c>
      <c r="I240" t="s">
        <v>15</v>
      </c>
      <c r="J240" t="s">
        <v>24</v>
      </c>
    </row>
    <row r="241" spans="1:10" ht="45">
      <c r="A241" t="str">
        <f t="shared" si="6"/>
        <v>2016-03-26</v>
      </c>
      <c r="B241" t="str">
        <f>"1515"</f>
        <v>1515</v>
      </c>
      <c r="C241" t="s">
        <v>153</v>
      </c>
      <c r="D241" t="s">
        <v>423</v>
      </c>
      <c r="E241" t="s">
        <v>18</v>
      </c>
      <c r="G241" s="1" t="s">
        <v>422</v>
      </c>
      <c r="H241">
        <v>2013</v>
      </c>
      <c r="I241" t="s">
        <v>15</v>
      </c>
      <c r="J241" t="s">
        <v>24</v>
      </c>
    </row>
    <row r="242" spans="1:10" ht="30">
      <c r="A242" t="str">
        <f t="shared" si="6"/>
        <v>2016-03-26</v>
      </c>
      <c r="B242" t="str">
        <f>"1530"</f>
        <v>1530</v>
      </c>
      <c r="C242" t="s">
        <v>239</v>
      </c>
      <c r="D242" t="s">
        <v>425</v>
      </c>
      <c r="E242" t="s">
        <v>18</v>
      </c>
      <c r="G242" s="1" t="s">
        <v>424</v>
      </c>
      <c r="H242">
        <v>2013</v>
      </c>
      <c r="I242" t="s">
        <v>15</v>
      </c>
      <c r="J242" t="s">
        <v>22</v>
      </c>
    </row>
    <row r="243" spans="1:10" ht="30">
      <c r="A243" t="str">
        <f t="shared" si="6"/>
        <v>2016-03-26</v>
      </c>
      <c r="B243" t="str">
        <f>"1545"</f>
        <v>1545</v>
      </c>
      <c r="C243" t="s">
        <v>239</v>
      </c>
      <c r="D243" t="s">
        <v>427</v>
      </c>
      <c r="E243" t="s">
        <v>18</v>
      </c>
      <c r="G243" s="1" t="s">
        <v>426</v>
      </c>
      <c r="H243">
        <v>2013</v>
      </c>
      <c r="I243" t="s">
        <v>15</v>
      </c>
      <c r="J243" t="s">
        <v>24</v>
      </c>
    </row>
    <row r="244" spans="1:10" ht="30">
      <c r="A244" t="str">
        <f t="shared" si="6"/>
        <v>2016-03-26</v>
      </c>
      <c r="B244" t="str">
        <f>"1600"</f>
        <v>1600</v>
      </c>
      <c r="C244" t="s">
        <v>296</v>
      </c>
      <c r="D244" t="s">
        <v>429</v>
      </c>
      <c r="E244" t="s">
        <v>11</v>
      </c>
      <c r="G244" s="1" t="s">
        <v>428</v>
      </c>
      <c r="I244" t="s">
        <v>15</v>
      </c>
      <c r="J244" t="s">
        <v>22</v>
      </c>
    </row>
    <row r="245" spans="1:10" ht="45">
      <c r="A245" t="str">
        <f t="shared" si="6"/>
        <v>2016-03-26</v>
      </c>
      <c r="B245" t="str">
        <f>"1615"</f>
        <v>1615</v>
      </c>
      <c r="C245" t="s">
        <v>296</v>
      </c>
      <c r="D245" t="s">
        <v>431</v>
      </c>
      <c r="E245" t="s">
        <v>11</v>
      </c>
      <c r="F245" t="s">
        <v>214</v>
      </c>
      <c r="G245" s="1" t="s">
        <v>430</v>
      </c>
      <c r="I245" t="s">
        <v>15</v>
      </c>
      <c r="J245" t="s">
        <v>24</v>
      </c>
    </row>
    <row r="246" spans="1:10" ht="30">
      <c r="A246" t="str">
        <f t="shared" si="6"/>
        <v>2016-03-26</v>
      </c>
      <c r="B246" t="str">
        <f>"1630"</f>
        <v>1630</v>
      </c>
      <c r="C246" t="s">
        <v>341</v>
      </c>
      <c r="D246" t="s">
        <v>433</v>
      </c>
      <c r="E246" t="s">
        <v>18</v>
      </c>
      <c r="F246" t="s">
        <v>214</v>
      </c>
      <c r="G246" s="1" t="s">
        <v>432</v>
      </c>
      <c r="H246">
        <v>2013</v>
      </c>
      <c r="I246" t="s">
        <v>15</v>
      </c>
      <c r="J246" t="s">
        <v>24</v>
      </c>
    </row>
    <row r="247" spans="1:10" ht="45">
      <c r="A247" t="str">
        <f t="shared" si="6"/>
        <v>2016-03-26</v>
      </c>
      <c r="B247" t="str">
        <f>"1645"</f>
        <v>1645</v>
      </c>
      <c r="C247" t="s">
        <v>341</v>
      </c>
      <c r="D247" t="s">
        <v>435</v>
      </c>
      <c r="E247" t="s">
        <v>18</v>
      </c>
      <c r="F247" t="s">
        <v>214</v>
      </c>
      <c r="G247" s="1" t="s">
        <v>434</v>
      </c>
      <c r="H247">
        <v>2013</v>
      </c>
      <c r="I247" t="s">
        <v>15</v>
      </c>
      <c r="J247" t="s">
        <v>22</v>
      </c>
    </row>
    <row r="248" spans="1:10" ht="45">
      <c r="A248" t="str">
        <f t="shared" si="6"/>
        <v>2016-03-26</v>
      </c>
      <c r="B248" t="str">
        <f>"1700"</f>
        <v>1700</v>
      </c>
      <c r="C248" t="s">
        <v>376</v>
      </c>
      <c r="D248" t="s">
        <v>437</v>
      </c>
      <c r="E248" t="s">
        <v>18</v>
      </c>
      <c r="G248" s="1" t="s">
        <v>436</v>
      </c>
      <c r="I248" t="s">
        <v>15</v>
      </c>
      <c r="J248" t="s">
        <v>24</v>
      </c>
    </row>
    <row r="249" spans="1:10" ht="30">
      <c r="A249" t="str">
        <f t="shared" si="6"/>
        <v>2016-03-26</v>
      </c>
      <c r="B249" t="str">
        <f>"1715"</f>
        <v>1715</v>
      </c>
      <c r="C249" t="s">
        <v>376</v>
      </c>
      <c r="D249" t="s">
        <v>439</v>
      </c>
      <c r="E249" t="s">
        <v>18</v>
      </c>
      <c r="G249" s="1" t="s">
        <v>438</v>
      </c>
      <c r="I249" t="s">
        <v>15</v>
      </c>
      <c r="J249" t="s">
        <v>24</v>
      </c>
    </row>
    <row r="250" spans="1:10" ht="45">
      <c r="A250" t="str">
        <f t="shared" si="6"/>
        <v>2016-03-26</v>
      </c>
      <c r="B250" t="str">
        <f>"1730"</f>
        <v>1730</v>
      </c>
      <c r="C250" t="s">
        <v>29</v>
      </c>
      <c r="D250" t="s">
        <v>440</v>
      </c>
      <c r="E250" t="s">
        <v>18</v>
      </c>
      <c r="G250" s="1" t="s">
        <v>30</v>
      </c>
      <c r="H250">
        <v>2014</v>
      </c>
      <c r="I250" t="s">
        <v>15</v>
      </c>
      <c r="J250" t="s">
        <v>69</v>
      </c>
    </row>
    <row r="251" spans="1:10" ht="45">
      <c r="A251" t="str">
        <f t="shared" si="6"/>
        <v>2016-03-26</v>
      </c>
      <c r="B251" t="str">
        <f>"1800"</f>
        <v>1800</v>
      </c>
      <c r="C251" t="s">
        <v>441</v>
      </c>
      <c r="D251" t="s">
        <v>443</v>
      </c>
      <c r="G251" s="1" t="s">
        <v>442</v>
      </c>
      <c r="H251">
        <v>2016</v>
      </c>
      <c r="I251" t="s">
        <v>77</v>
      </c>
      <c r="J251" t="s">
        <v>245</v>
      </c>
    </row>
    <row r="252" spans="1:10" ht="30">
      <c r="A252" t="str">
        <f t="shared" si="6"/>
        <v>2016-03-26</v>
      </c>
      <c r="B252" t="str">
        <f>"1830"</f>
        <v>1830</v>
      </c>
      <c r="C252" t="s">
        <v>444</v>
      </c>
      <c r="D252" t="s">
        <v>446</v>
      </c>
      <c r="E252" t="s">
        <v>18</v>
      </c>
      <c r="G252" s="1" t="s">
        <v>445</v>
      </c>
      <c r="I252" t="s">
        <v>21</v>
      </c>
      <c r="J252" t="s">
        <v>164</v>
      </c>
    </row>
    <row r="253" spans="1:10" ht="15">
      <c r="A253" t="str">
        <f t="shared" si="6"/>
        <v>2016-03-26</v>
      </c>
      <c r="B253" t="str">
        <f>"1900"</f>
        <v>1900</v>
      </c>
      <c r="C253" t="s">
        <v>64</v>
      </c>
      <c r="D253" t="s">
        <v>447</v>
      </c>
      <c r="E253" t="s">
        <v>18</v>
      </c>
      <c r="G253" s="1" t="s">
        <v>14</v>
      </c>
      <c r="H253">
        <v>2011</v>
      </c>
      <c r="I253" t="s">
        <v>21</v>
      </c>
      <c r="J253" t="s">
        <v>137</v>
      </c>
    </row>
    <row r="254" spans="1:10" ht="45">
      <c r="A254" t="str">
        <f t="shared" si="6"/>
        <v>2016-03-26</v>
      </c>
      <c r="B254" t="str">
        <f>"1930"</f>
        <v>1930</v>
      </c>
      <c r="C254" t="s">
        <v>70</v>
      </c>
      <c r="D254" t="s">
        <v>72</v>
      </c>
      <c r="E254" t="s">
        <v>11</v>
      </c>
      <c r="G254" s="1" t="s">
        <v>71</v>
      </c>
      <c r="I254" t="s">
        <v>21</v>
      </c>
      <c r="J254" t="s">
        <v>73</v>
      </c>
    </row>
    <row r="255" spans="1:10" ht="45">
      <c r="A255" t="str">
        <f t="shared" si="6"/>
        <v>2016-03-26</v>
      </c>
      <c r="B255" t="str">
        <f>"2030"</f>
        <v>2030</v>
      </c>
      <c r="C255" t="s">
        <v>78</v>
      </c>
      <c r="D255" t="s">
        <v>78</v>
      </c>
      <c r="E255" t="s">
        <v>18</v>
      </c>
      <c r="G255" s="1" t="s">
        <v>79</v>
      </c>
      <c r="H255">
        <v>2012</v>
      </c>
      <c r="I255" t="s">
        <v>15</v>
      </c>
      <c r="J255" t="s">
        <v>80</v>
      </c>
    </row>
    <row r="256" spans="1:10" ht="45">
      <c r="A256" t="str">
        <f t="shared" si="6"/>
        <v>2016-03-26</v>
      </c>
      <c r="B256" t="str">
        <f>"2100"</f>
        <v>2100</v>
      </c>
      <c r="C256" t="s">
        <v>180</v>
      </c>
      <c r="D256" t="s">
        <v>180</v>
      </c>
      <c r="E256" t="s">
        <v>11</v>
      </c>
      <c r="G256" s="1" t="s">
        <v>181</v>
      </c>
      <c r="H256">
        <v>2014</v>
      </c>
      <c r="I256" t="s">
        <v>15</v>
      </c>
      <c r="J256" t="s">
        <v>28</v>
      </c>
    </row>
    <row r="257" spans="1:10" ht="45">
      <c r="A257" t="str">
        <f t="shared" si="6"/>
        <v>2016-03-26</v>
      </c>
      <c r="B257" t="str">
        <f>"2130"</f>
        <v>2130</v>
      </c>
      <c r="C257" t="s">
        <v>448</v>
      </c>
      <c r="D257" t="s">
        <v>448</v>
      </c>
      <c r="E257" t="s">
        <v>11</v>
      </c>
      <c r="G257" s="1" t="s">
        <v>449</v>
      </c>
      <c r="H257">
        <v>2004</v>
      </c>
      <c r="I257" t="s">
        <v>121</v>
      </c>
      <c r="J257" t="s">
        <v>96</v>
      </c>
    </row>
    <row r="258" spans="1:10" ht="30">
      <c r="A258" t="str">
        <f>"2016-03-27"</f>
        <v>2016-03-27</v>
      </c>
      <c r="B258" t="str">
        <f>"0000"</f>
        <v>0000</v>
      </c>
      <c r="C258" t="s">
        <v>397</v>
      </c>
      <c r="D258" t="s">
        <v>450</v>
      </c>
      <c r="E258" t="s">
        <v>183</v>
      </c>
      <c r="F258" t="s">
        <v>398</v>
      </c>
      <c r="G258" s="1" t="s">
        <v>399</v>
      </c>
      <c r="I258" t="s">
        <v>15</v>
      </c>
      <c r="J258" t="s">
        <v>223</v>
      </c>
    </row>
    <row r="259" spans="1:10" ht="30">
      <c r="A259" t="str">
        <f>"2016-03-27"</f>
        <v>2016-03-27</v>
      </c>
      <c r="B259" t="str">
        <f>"0100"</f>
        <v>0100</v>
      </c>
      <c r="C259" t="s">
        <v>397</v>
      </c>
      <c r="D259" t="s">
        <v>450</v>
      </c>
      <c r="E259" t="s">
        <v>183</v>
      </c>
      <c r="F259" t="s">
        <v>398</v>
      </c>
      <c r="G259" s="1" t="s">
        <v>399</v>
      </c>
      <c r="I259" t="s">
        <v>15</v>
      </c>
      <c r="J259" t="s">
        <v>223</v>
      </c>
    </row>
    <row r="260" spans="1:10" ht="30">
      <c r="A260" t="str">
        <f>"2016-03-27"</f>
        <v>2016-03-27</v>
      </c>
      <c r="B260" t="str">
        <f>"0200"</f>
        <v>0200</v>
      </c>
      <c r="C260" t="s">
        <v>397</v>
      </c>
      <c r="D260" t="s">
        <v>450</v>
      </c>
      <c r="E260" t="s">
        <v>183</v>
      </c>
      <c r="F260" t="s">
        <v>398</v>
      </c>
      <c r="G260" s="1" t="s">
        <v>399</v>
      </c>
      <c r="I260" t="s">
        <v>15</v>
      </c>
      <c r="J260" t="s">
        <v>401</v>
      </c>
    </row>
    <row r="261" spans="1:10" ht="30">
      <c r="A261" t="str">
        <f>"2016-03-27"</f>
        <v>2016-03-27</v>
      </c>
      <c r="B261" t="str">
        <f>"0300"</f>
        <v>0300</v>
      </c>
      <c r="C261" t="s">
        <v>397</v>
      </c>
      <c r="D261" t="s">
        <v>450</v>
      </c>
      <c r="E261" t="s">
        <v>183</v>
      </c>
      <c r="F261" t="s">
        <v>398</v>
      </c>
      <c r="G261" s="1" t="s">
        <v>399</v>
      </c>
      <c r="I261" t="s">
        <v>15</v>
      </c>
      <c r="J261" t="s">
        <v>451</v>
      </c>
    </row>
    <row r="262" spans="1:10" ht="45">
      <c r="A262" t="str">
        <f>"2016-03-27"</f>
        <v>2016-03-27</v>
      </c>
      <c r="B262" t="str">
        <f>"0400"</f>
        <v>0400</v>
      </c>
      <c r="C262" t="s">
        <v>258</v>
      </c>
      <c r="D262" t="s">
        <v>270</v>
      </c>
      <c r="E262" t="s">
        <v>11</v>
      </c>
      <c r="G262" s="1" t="s">
        <v>265</v>
      </c>
      <c r="H262">
        <v>2012</v>
      </c>
      <c r="I262" t="s">
        <v>15</v>
      </c>
      <c r="J262" t="s">
        <v>452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2016-03-01T01:17:58Z</dcterms:created>
  <dcterms:modified xsi:type="dcterms:W3CDTF">2016-03-01T06:08:12Z</dcterms:modified>
  <cp:category/>
  <cp:version/>
  <cp:contentType/>
  <cp:contentStatus/>
</cp:coreProperties>
</file>