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96902" sheetId="1" r:id="rId1"/>
  </sheets>
  <definedNames/>
  <calcPr fullCalcOnLoad="1"/>
</workbook>
</file>

<file path=xl/sharedStrings.xml><?xml version="1.0" encoding="utf-8"?>
<sst xmlns="http://schemas.openxmlformats.org/spreadsheetml/2006/main" count="1525" uniqueCount="330">
  <si>
    <t>Date</t>
  </si>
  <si>
    <t>Start Time</t>
  </si>
  <si>
    <t>Title</t>
  </si>
  <si>
    <t>Classification</t>
  </si>
  <si>
    <t>Consumer Advice</t>
  </si>
  <si>
    <t>Digital Epg Synpopsis</t>
  </si>
  <si>
    <t>Episode Title</t>
  </si>
  <si>
    <t>Language</t>
  </si>
  <si>
    <t>Country of Origin</t>
  </si>
  <si>
    <t>Nominal Length</t>
  </si>
  <si>
    <t>Volumz</t>
  </si>
  <si>
    <t>PG</t>
  </si>
  <si>
    <t>Hosted by Alec Doomadgee, Volumz brings you music and interviews highlighting the best of the Australian Indigenous music scene.</t>
  </si>
  <si>
    <t xml:space="preserve"> </t>
  </si>
  <si>
    <t>ENGLISH</t>
  </si>
  <si>
    <t>AUSTRALIA</t>
  </si>
  <si>
    <t>59mins</t>
  </si>
  <si>
    <t>Welcome To Wapos Bay</t>
  </si>
  <si>
    <t>G</t>
  </si>
  <si>
    <t>The kids of Wapos Bay love adventure and their playground is a vast area that's been home to their Cree ancestors for millennia. As they explore the world around them, they learn respect &amp; cooperation</t>
  </si>
  <si>
    <t>Elements, The</t>
  </si>
  <si>
    <t>CANADA</t>
  </si>
  <si>
    <t>23mins</t>
  </si>
  <si>
    <t>Waabiny Time</t>
  </si>
  <si>
    <t>Mereny and kep, food and water keep us walang, healthy. How about a yongka stew, a kangaroo stew? Yum yum sounds moorditj!</t>
  </si>
  <si>
    <t>Food And Drink</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</si>
  <si>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</si>
  <si>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</si>
  <si>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</si>
  <si>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</si>
  <si>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</si>
  <si>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</si>
  <si>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Bizou Series 1 Ep 32</t>
  </si>
  <si>
    <t>22mins</t>
  </si>
  <si>
    <t>Mugu Kids</t>
  </si>
  <si>
    <t>Look, listen, learn and dance with Mugu Kids host Jub while the Witchetty Grubs sing, Tricky Little Things and Arone Raymond Meek reads his book, Enora and The Black Crane.</t>
  </si>
  <si>
    <t>27mins</t>
  </si>
  <si>
    <t>Go Lingo</t>
  </si>
  <si>
    <t>A high energy game show packed with fun and challenges as students aged between 11-12 play a variety of hi-tech games using the latest in touch screen technology. Host Alanah Ahmat.</t>
  </si>
  <si>
    <t>24mins</t>
  </si>
  <si>
    <t>Bushwhacked</t>
  </si>
  <si>
    <t>Brandon challenges Kayne to the unthinkable- to lure in a great white shark by beatboxing!</t>
  </si>
  <si>
    <t>Great White Sharks</t>
  </si>
  <si>
    <t>Hyundai A-League: MELB V V C COAST Live</t>
  </si>
  <si>
    <t>LIVE - The Hyundai A-League, Australia's premier football competition, continues on SBS as Melbourne Victory take on the Central Coast Mariners at AAMI Stadium, Melbourne, in Round 23. #sbsaleague</t>
  </si>
  <si>
    <t>90mins</t>
  </si>
  <si>
    <t>Nitv News Week In Review</t>
  </si>
  <si>
    <t>NC</t>
  </si>
  <si>
    <t>NITV National News features the rich diversity of contemporary life within Aboriginal and Torres Strait Islander communities, broadening and redefining the news and current affairs landscape.</t>
  </si>
  <si>
    <t>Fusion With Casey Donovan</t>
  </si>
  <si>
    <t>"Fusion" is a prime time music program designed for audiences in their late teens and young adults with the added advantage of being of interest to music lovers of all ages.</t>
  </si>
  <si>
    <t>55mins</t>
  </si>
  <si>
    <t>Not Just Cricket</t>
  </si>
  <si>
    <t>For the first time and Indigenous cricket team tours India. It's a journey of discovery as they experience a new culture - where cricket is king.</t>
  </si>
  <si>
    <t>28mins</t>
  </si>
  <si>
    <t>Queensland Murri Carnival 2014</t>
  </si>
  <si>
    <t>Grassroots rugby league at its best at the Queensland Murri Carnival from Redcliffe, QLD</t>
  </si>
  <si>
    <t>44mins</t>
  </si>
  <si>
    <t>Rugby League: 44th Annual Koori Knockout</t>
  </si>
  <si>
    <t>Grassroots rugby league at its best at the 44th Annual Koori Knockout from Raymond Terace, NSW.</t>
  </si>
  <si>
    <t>48mins</t>
  </si>
  <si>
    <t>30th Anniversary Commonwealth Games</t>
  </si>
  <si>
    <t>In 1982, Indigenous Australian people from across the country converged on Brisbane to protest the Commonwealth Games and demand recognition of Aboriginal Land Rights.</t>
  </si>
  <si>
    <t>Eat Like An Afl Star!</t>
  </si>
  <si>
    <t>Movement and a good diet is the key to our health and wellbeing and allows us to be the best we can in our sport and life.</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</si>
  <si>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</si>
  <si>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</si>
  <si>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</si>
  <si>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</si>
  <si>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</si>
  <si>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54mins</t>
  </si>
  <si>
    <t>Ngurra</t>
  </si>
  <si>
    <t>James Doyle shares his passion for his cultural heritage, through the arts speaking in language, song, dance and painting.</t>
  </si>
  <si>
    <t>Mula Murdi</t>
  </si>
  <si>
    <t>14mins</t>
  </si>
  <si>
    <t>Kiwirrkurra is the most remote community in Australia that somehow falls in the cracks for services between WA and NT Governments. It is home to the 'Pintupi 9'.</t>
  </si>
  <si>
    <t>Kiwirrkurra</t>
  </si>
  <si>
    <t>13mins</t>
  </si>
  <si>
    <t>Fit First</t>
  </si>
  <si>
    <t xml:space="preserve">Fit First is a documentary series that follows four individuals in their pursuit to lose weight and get healthy! </t>
  </si>
  <si>
    <t>21mins</t>
  </si>
  <si>
    <t>Custodians</t>
  </si>
  <si>
    <t>Larry Kelly is a Gumbainggirr elder from Nambucca Heads in New South Wales. His people are coastal people and explains the dreamtime story of how his land had come to be.</t>
  </si>
  <si>
    <t>Gumbainggirr - Nambucca Heads</t>
  </si>
  <si>
    <t>5mins</t>
  </si>
  <si>
    <t>Beryl Carmichael is an elder of the Ngiyeempaa tribe in New South Wales. Her land has many large inland lakes which she explains their stories.</t>
  </si>
  <si>
    <t>Ngiyeempaa - Menindee</t>
  </si>
  <si>
    <t>6mins</t>
  </si>
  <si>
    <t xml:space="preserve">Custodians </t>
  </si>
  <si>
    <t>Steven Jackson is a Noongar man from Western Australia; he takes international tourist on guided tours of Wave Rock and Mulga's Cave in Hyden.</t>
  </si>
  <si>
    <t>Wadjuk - Hyden</t>
  </si>
  <si>
    <t>Jimmy Edgar is a Yawuru traditional elder from Broome in Western Australia. Jimmy showcases his land and shows us some nature bush honey from the tree.</t>
  </si>
  <si>
    <t>Yawuru - Broome</t>
  </si>
  <si>
    <t>From The Western Frontier</t>
  </si>
  <si>
    <t>A tragic car accident crushed Elizika's life; she tells of how she defied the odds against extreme adversity to celebrate life again.</t>
  </si>
  <si>
    <t>Elizika</t>
  </si>
  <si>
    <t>Toonooba Voices</t>
  </si>
  <si>
    <t>Did you know that the Fitzroy river was known by the Aboriginal people of the region as Toonooba? This film celebrates the importance this place has played in the lives of the local indigneous mob.</t>
  </si>
  <si>
    <t xml:space="preserve">Manganinnie </t>
  </si>
  <si>
    <t>Through lyrical images, Manganinnie journeys across mountains towards the coast with Joanna, a white girl, in search of Manganinnie's vanished tribe.</t>
  </si>
  <si>
    <t>86mins</t>
  </si>
  <si>
    <t xml:space="preserve">Yudum </t>
  </si>
  <si>
    <t>M</t>
  </si>
  <si>
    <t xml:space="preserve">a l </t>
  </si>
  <si>
    <t>A young man heads north in search of a girl, but who discovers much more than he ever expected. A true community movie for all, starring that people of Oodnadatta and Oodnadatta itself.</t>
  </si>
  <si>
    <t>65mins</t>
  </si>
  <si>
    <t>60mins</t>
  </si>
  <si>
    <t>They Dance At Night</t>
  </si>
  <si>
    <t>Mysterious Cities Of Gold</t>
  </si>
  <si>
    <t>The original 80s animation classic that follows a young orphan called Esteban as he searches the New World for both his father and the Mysterious Cities of Gold</t>
  </si>
  <si>
    <t>Heroes Again</t>
  </si>
  <si>
    <t>FRANCE</t>
  </si>
  <si>
    <t>Look, learn and dance with Mugu Kids host Jub and her friends. MStar sings a song with her dad about dinosaurs, the kids at Nambour Public School teach us some Gubbi Gubbi language.</t>
  </si>
  <si>
    <t>Maara, hands and djena, feet are very useful to us and together with the other parts of our body help us every day. Maara baam, hands clap and djena kakarook, feet dance. It's too deadly koolangka.</t>
  </si>
  <si>
    <t>Body And Movement</t>
  </si>
  <si>
    <t>Brandon challenges Kayne to a deadly mission: to find and then tag a venomous Tiger Snake.</t>
  </si>
  <si>
    <t>Tiger Snake</t>
  </si>
  <si>
    <t>NITV News</t>
  </si>
  <si>
    <t>Surviving</t>
  </si>
  <si>
    <t>Wiradjuri elder Uncle Larry Brandy originally from Condobolin NSW moved to Canberra in 75, third eldest of four well-known Aboriginal story teller who has been sharing his stories for over two decades</t>
  </si>
  <si>
    <t>Larry Brandy</t>
  </si>
  <si>
    <t>Dale Huddleston is a renowned singer, songwriter and artist. As well as having his art exhibited at events such as the 2000 Olympic Games, Dale also uses his talent to teach children in ACT Schools.</t>
  </si>
  <si>
    <t>Dale Huddleston</t>
  </si>
  <si>
    <t>Fusion Feasts</t>
  </si>
  <si>
    <t>A Hawkes Bay family gathering for 50 guests: Menu: paua (abalone), eel and roasted peaches.</t>
  </si>
  <si>
    <t>Mihiroa</t>
  </si>
  <si>
    <t>ENGLISH / MAORI</t>
  </si>
  <si>
    <t xml:space="preserve">Trudell </t>
  </si>
  <si>
    <t>The engaging life story of Native American poet-prophet-activist and his heartfelt message of active, personal responsibility to the earth, all of its inhabitants and our descendants.</t>
  </si>
  <si>
    <t>53mins</t>
  </si>
  <si>
    <t>Blackstone</t>
  </si>
  <si>
    <t>Intense, compelling and confrontational, Blackstone is an unmuted exploration of First Nations' power and politics, unfolding over nine one-hour episodes.</t>
  </si>
  <si>
    <t>Mana Mamau</t>
  </si>
  <si>
    <t xml:space="preserve">v </t>
  </si>
  <si>
    <t>Showcasing the current generation of wrestling talent, the Impact Pro Wrestling circuit is overflowing with passionate and vibrant Maori and Pacific Island athletes.</t>
  </si>
  <si>
    <t>Arctic Air Series 3</t>
  </si>
  <si>
    <t xml:space="preserve">a </t>
  </si>
  <si>
    <t>Set in the booming Arctic this drama series follows the adventures of a maverick airline and the unconventional family who run it. The vast terrain and unforgiving climate mean the stakes are sky-high</t>
  </si>
  <si>
    <t>Last Drop</t>
  </si>
  <si>
    <t>42mins</t>
  </si>
  <si>
    <t>Something To Remember</t>
  </si>
  <si>
    <t>Adrift On The Endless Sea</t>
  </si>
  <si>
    <t>Look, listen, learn and dance with Mugu Kids host Jub as she explains the different tastes fruits give off while The Witchety Grubs sing their song, all the good things,</t>
  </si>
  <si>
    <t>Djinang, Look! It's a yongka, a kangaroo. And can you see the wetj, the emu full of feathers</t>
  </si>
  <si>
    <t>Animals And Tracks</t>
  </si>
  <si>
    <t>Brandon challenges Kayne to track down an elusive cassowary, one of Australia's rarest birds.</t>
  </si>
  <si>
    <t>Cassowary</t>
  </si>
  <si>
    <t xml:space="preserve">Our Spirit To C-Gen </t>
  </si>
  <si>
    <t>28 young kids from the Queensland regional town of Beaudesert are about to go on a journey that will change their lives forever.</t>
  </si>
  <si>
    <t>Beyond The Dreamtime</t>
  </si>
  <si>
    <t>White artist Ainslie Roberts brings the enchanting richness and awesome power of Australian Aboriginal Dreamtime to universal attention.</t>
  </si>
  <si>
    <t>The Brush Sings</t>
  </si>
  <si>
    <t>A documentary about the artists from Injalak Arts and Crafts, an Aboriginal art centre in Gunbalanya, Western Arnhem Land.</t>
  </si>
  <si>
    <t>30mins</t>
  </si>
  <si>
    <t>Desperate Measures</t>
  </si>
  <si>
    <t>Kanaka Town situated on the Northside of Rockhampton, South seas Islander Elders reminicing about their fond childhood memories and the happenings of growing up in Kanaka Town.</t>
  </si>
  <si>
    <t>Kanaka Town</t>
  </si>
  <si>
    <t>Four young indigenous men and women join others from all over the country in Canberra to raise the issues closest to them and their communities as part of the National Indigenous Youth Parliament.</t>
  </si>
  <si>
    <t>National Indigenous Youth Parliament</t>
  </si>
  <si>
    <t>15mins</t>
  </si>
  <si>
    <t>Auckland marae for 300 Maori language graduates  Menu: kina (sea urchin) dip, hangi (earth oven) cooked pork and chicken, and steamed pudding</t>
  </si>
  <si>
    <t>Orakei</t>
  </si>
  <si>
    <t>Yarning Up</t>
  </si>
  <si>
    <t>A compilation of short documentaries from the top end of Australia, Yarning Up is an initiative aimed at developing regional filmmakers from the Northern Territory.</t>
  </si>
  <si>
    <t>Talking Language Series 1</t>
  </si>
  <si>
    <t xml:space="preserve">Talking Language with Ernie Dingo is a personal journey providing a unique understanding of how knowledge of Aboriginal languages is shaped by ancestral connections to the land, stars, water, sea and </t>
  </si>
  <si>
    <t>Pansey Cheedy</t>
  </si>
  <si>
    <t>ENGLISH / ARRERNTE</t>
  </si>
  <si>
    <t>Protected</t>
  </si>
  <si>
    <t>This dramatised documentary describes life in the Aboriginal Reserve of Palm Island during the 1950's leading up to a strike in 1957.</t>
  </si>
  <si>
    <t>49mins</t>
  </si>
  <si>
    <t>Good Tucker</t>
  </si>
  <si>
    <t>Passing on Bush Tucker knowledge for a long and healthy life in the Western Kimberley</t>
  </si>
  <si>
    <t>Rugby League: Fox Memorial Shield 2014 21</t>
  </si>
  <si>
    <t>107mins</t>
  </si>
  <si>
    <t xml:space="preserve">Burned Bridge </t>
  </si>
  <si>
    <t xml:space="preserve">w </t>
  </si>
  <si>
    <t>Ricky's statement admitting to killing Wilga in a drunken rage, apparently closes the case.</t>
  </si>
  <si>
    <t>50mins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</si>
  <si>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</si>
  <si>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</si>
  <si>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</si>
  <si>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</si>
  <si>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Fusion is a lively, cheeky, informative and entertaining show that features new musical talent, clips, performances and interviews. Hosted by Casey Donovan.</t>
  </si>
  <si>
    <t>Time To Learn, A</t>
  </si>
  <si>
    <t>Abduction Of Zia, The</t>
  </si>
  <si>
    <t>Look, listen, learn and dance with Mugu Kids Host Jub as she plays with a bouncing ball and does some exercise for the kids while Jason Brown sings a song about his best friend,</t>
  </si>
  <si>
    <t>In Noongar Boodgar, Noongar Country there's so much to see. Wano, this way the djet, the flowers and ali bidi, that way you can see the boorn, the trees. Moorditj!</t>
  </si>
  <si>
    <t>Country And Directions</t>
  </si>
  <si>
    <t>Brandon challenges Kayne to find a honey ant in the midst of the central desert - a ridiculous idea, especially when Kayne learns they live four feet underground.</t>
  </si>
  <si>
    <t>Honey Ant</t>
  </si>
  <si>
    <t>Our Footprint</t>
  </si>
  <si>
    <t>Uncle Magpie is a Minyunabul Yuganbeh Songman from the Tweed. He was given the songs by a favourite uncle. As a child he was always singing and that's why his uncles called him Magpie.</t>
  </si>
  <si>
    <t>Yerrubilgin Magpie</t>
  </si>
  <si>
    <t>NSW South Coast Yuin Elder Uncle Max Dulumunmum Harrison an initiated man is the knowledge holder and teaches the guides at Ngaran Ngaran.</t>
  </si>
  <si>
    <t>Max Harrison</t>
  </si>
  <si>
    <t>North Canterbury, a 21st birthday for 250 guests  Menu: crayfish wraps, Titi (mutton bird) fritters, and black &amp; white rice pudding</t>
  </si>
  <si>
    <t>Tuahiwi</t>
  </si>
  <si>
    <t>Marngrook Footy Show 2015, The 2</t>
  </si>
  <si>
    <t xml:space="preserve">Grant Hansen and Gilbert McAdam are joined by a panel of current and former AFL players to discuss the fortunes and prospects of your favorite AFL club. </t>
  </si>
  <si>
    <t>0mins</t>
  </si>
  <si>
    <t>Kriol Kitchen</t>
  </si>
  <si>
    <t>Drawing on their father’s Japanese and mother’s Bard heritage, and Bubba prepare two dishes that have us going back down memory lane of our childhoods.</t>
  </si>
  <si>
    <t>Cauline &amp; Bubba Masuda: Black Bean Fish With Cabbage &amp; Sasami</t>
  </si>
  <si>
    <t>The Whole World Is Watching</t>
  </si>
  <si>
    <t xml:space="preserve">l </t>
  </si>
  <si>
    <t>During the Commonwealth Games in Brisbane in 1982 international eyes were turned on Australia. It highlights the position of Aboriginal Australians</t>
  </si>
  <si>
    <t>Ship Solaris, The</t>
  </si>
  <si>
    <t>Look, listen, learn and dance with Mugu Kids host Jub as she tells us what makes her happy while the Kids from Thornbury Public School sing happy birthday in the Wurundjeri Language.</t>
  </si>
  <si>
    <t>Around The Campfire</t>
  </si>
  <si>
    <t>Tom Avery aka Blakboi. A Gumeroi/Maori man who's life revolves around working as a professional musician and submerging himself in the deep blue sea; swimming, surfing and hunting.</t>
  </si>
  <si>
    <t>Ocean Music</t>
  </si>
  <si>
    <t>Green Island, Tabourie Island and Pelican Island are three islands just off the coast that will be explored while their stories are told.</t>
  </si>
  <si>
    <t>Islands, The</t>
  </si>
  <si>
    <t>Bay of Plenty haka group gathering of 100  Menu: kahawai (a fish) chowder, venison, and cornmeal steamed pudding</t>
  </si>
  <si>
    <t>Omaio</t>
  </si>
  <si>
    <t>20mins</t>
  </si>
  <si>
    <t>Afl: Neafl 2014 12</t>
  </si>
  <si>
    <t>Follow the NT Thunder through their 2014 season in the North East Australian Rules League.</t>
  </si>
  <si>
    <t>111mins</t>
  </si>
  <si>
    <t>Rapper ABIE "PREDATOR" WRIGHT from Street Warriors fame takes us to his special places around Newcastle and shares his love and passion for family, Community and the steel city he calls home.</t>
  </si>
  <si>
    <t>Newcastle</t>
  </si>
  <si>
    <t>Hunting Aotearoa Series 8</t>
  </si>
  <si>
    <t>Take in the spectacular scenery and watch some good keen huntsmen bag some big game with the new series of Hunting Aotearoa presented by Matua Parkinson</t>
  </si>
  <si>
    <t>Syd &amp; Colin</t>
  </si>
  <si>
    <t>Mataku</t>
  </si>
  <si>
    <t xml:space="preserve">h </t>
  </si>
  <si>
    <t>A young Maori soldier who is sceptical about his family's traditional beliefs has his mind changed when he encounters his uncle who died years before in World War II</t>
  </si>
  <si>
    <t>Going To War</t>
  </si>
  <si>
    <t>Alls Fair</t>
  </si>
  <si>
    <t>Secret Of The Solaris</t>
  </si>
  <si>
    <t>Look, listen, learn and dance with Mugu Kids Host Jub as she explores the many animals from across this country. Nadeena Dixon sings a special song about the whales.</t>
  </si>
  <si>
    <t>My Moort, my family make me djoorabiny, they make me happy.</t>
  </si>
  <si>
    <t>Family And Friends</t>
  </si>
  <si>
    <t>Brandon takes Kayne to the Great Barrier Reef to track down one of the greatest sights in the animals kingdom: baby turtles racing for the sea minutes after they are born.</t>
  </si>
  <si>
    <t>Turtles</t>
  </si>
  <si>
    <t>Destiny In The Dirt</t>
  </si>
  <si>
    <t>Dylan must decide the path and direction he wants his life to take. What you see is not always what you get. One decision will lead to his destiny.</t>
  </si>
  <si>
    <t>9mins</t>
  </si>
  <si>
    <t>12 Canoes</t>
  </si>
  <si>
    <t xml:space="preserve">a n w </t>
  </si>
  <si>
    <t>We live in Arnhem Land, in Northern Territory of Australia. For long time our people have been wanting to show our culture to the world. We made that film, TEN CANOES. That was really beginning of it.</t>
  </si>
  <si>
    <t>DJINBA / ENGLISH</t>
  </si>
  <si>
    <t>66mins</t>
  </si>
  <si>
    <t>The Medicine Line</t>
  </si>
  <si>
    <t>Traveling is a passion for many. Join Dave Gaudet as he zigzags his way across the Canada-US border to discover the art, language, history, and culture of Aboriginal people in both places.</t>
  </si>
  <si>
    <t>Tarawera</t>
  </si>
  <si>
    <t>Waru, Kuka And Everything!</t>
  </si>
  <si>
    <t>A look at the ancient and always evolving relationship between the Martu people and fire on their country.</t>
  </si>
  <si>
    <t>ENGLISH / MARTU WANGKA</t>
  </si>
  <si>
    <t>41mins</t>
  </si>
  <si>
    <t>Our Songs Episode 7</t>
  </si>
  <si>
    <t>WITBN members created clips from each of their countries of new, emerging and established artists. Come with 
Carly, Catherine and Yatu as they talk about the different countries and their music</t>
  </si>
  <si>
    <t>Norway</t>
  </si>
  <si>
    <t>Go Girls</t>
  </si>
  <si>
    <t xml:space="preserve">s </t>
  </si>
  <si>
    <t>Amy, Britta and Cody are 25 and have been friends forever but their lives aren't going as they thought they would. They plan to be married (Cody), famous (Britta) and rich (Amy) within a year.</t>
  </si>
  <si>
    <t>First Catch Monkey</t>
  </si>
  <si>
    <t>Colour Change</t>
  </si>
  <si>
    <t>This powerful documentary explores the damage done to the lives of the Papuan people by the Ok Tedi coppermine in this unforgiveable story where greed takes precedence over humanity.</t>
  </si>
  <si>
    <t>PAPUA NEW GUINEA</t>
  </si>
  <si>
    <t>Murri Rugby League Carnival 2014</t>
  </si>
  <si>
    <t>43mins</t>
  </si>
  <si>
    <t>Ella 7's 2009</t>
  </si>
  <si>
    <t>Northern United v Bowraville, Sydney Skindogs v Waterloo, Dubbo Rhinos v Toomelah Tigers.</t>
  </si>
  <si>
    <t>2011 Lightning Cup</t>
  </si>
  <si>
    <t>Top End grassroots AFL at its best.</t>
  </si>
  <si>
    <t>Nyirripi Vs Plenty Hwy</t>
  </si>
  <si>
    <t>57mins</t>
  </si>
  <si>
    <t>Defining Moments</t>
  </si>
  <si>
    <t>This documentary on Emma Donovan will capture the raw emotion of her experience at the Garma Festival. This intimate story will showcase her connection with country and culture.</t>
  </si>
  <si>
    <t>Emma Donovan</t>
  </si>
  <si>
    <t>Family Chinese Long Soup: Under the guidance of Lexie Tang Wei, daughters Amy and Carol and granddaughters Lauren and Marli make their famous Chinese Long Soup from scratch.</t>
  </si>
  <si>
    <t>Broome: Carol, Amy &amp; Lexie Tang Wei</t>
  </si>
  <si>
    <t>Look, listen, learn and dance with Mugu Kids host Jub. Nadeena Dixon performs her song, Mulberry Dive and Annette Sax reads the book she illustrated, Bartja and Mayila.</t>
  </si>
  <si>
    <t>NITV On The Road: Boomerang Festival</t>
  </si>
  <si>
    <t>Boomerang is a new festival held in Byron Bay over the long weekend. It is run by Rhoda Roberts, ther creator of the Dreaming Festival and is a mixture of Australian and International Indigenous Acts.</t>
  </si>
  <si>
    <t>Best Of . . .</t>
  </si>
  <si>
    <t>Fusion</t>
  </si>
  <si>
    <t>Tonight's ep of Fusion, kicks off with clips from Briggs, Thelma Plum, Slip on Stereo and East Journey. We profile new band CKNU, feature Mau Power's new clip Freedom, and spotlight Dizzy Doolan.</t>
  </si>
  <si>
    <t>Territa Dick is a 23-year old Indigenous woman who comes from the Kunjen clan. She currently works as an Administrator at the Kowanyama Aboriginal Land and Natural Resources Management office.</t>
  </si>
  <si>
    <t>Territa Dick</t>
  </si>
  <si>
    <t>Internationally acclaimed Circus Oz touring Arnhem Land for the first time. The story of performer Mark Sheppard a Murray man from Mareeba FNQ, sharing his circus and clowning skills with the youth.</t>
  </si>
  <si>
    <t>Mark Sheppard</t>
  </si>
  <si>
    <t>Aboriginal Activist and co-founder of the Black Panther Party Brisbane Chapter, Sam Watson was instrumental in advancing the Black rights movement in Australia during the 70's-90's.</t>
  </si>
  <si>
    <t>Black Panthers</t>
  </si>
  <si>
    <t>Milton takes us on the history of his island and the things that are important to him.</t>
  </si>
  <si>
    <t>Kaurareg With Milton Savage</t>
  </si>
  <si>
    <t>Aunty Joan Hendriks is an Elder from the Ngugi people of Quandamooka (Moreton Bay) area of Queensland. She lives on North Stradbroke Island and is heavily involved in local community.</t>
  </si>
  <si>
    <t>Joan Hendriks</t>
  </si>
  <si>
    <t>Vincent Angus is a Jawi Bardi elder from Mudnunn, a small community east of Djarindjin/Lombadina.</t>
  </si>
  <si>
    <t>Vincent Angus</t>
  </si>
  <si>
    <t>Rhonda Collard Spratt, shows us around the Songlines creatives a shop set up in Toowomba to bring the various artists of the region together and gives you a glimpse of their artists.</t>
  </si>
  <si>
    <t>Toowoomba With Rhonda Collard-Spratt</t>
  </si>
  <si>
    <t>Documentary about the women involved in a healing group called Ancient Wisdom for Sensitive Souls run by Kamilaroi woman, Mereki in Goonellabah.</t>
  </si>
  <si>
    <t>Girls Of Goonellabah</t>
  </si>
  <si>
    <t>Unearthed</t>
  </si>
  <si>
    <t>Media Mob is a group of Tennant Creek youths who are undergoing a training program to learn about digital media.</t>
  </si>
  <si>
    <t>Media Mob</t>
  </si>
  <si>
    <t>Lady Beats is a twelve-week training program in music for girls at Barkly Regional Arts in Tennant Creek. We'll follow the journey of a lost group of girls who are trying to find their place in life.</t>
  </si>
  <si>
    <t>Lady Beats</t>
  </si>
  <si>
    <t>Pilbara Murrumbari clan members, Kerry Churnside and her nephew, Gerrard Hicks, speak about the responsibility of the nyirdingu, or last born child, to learn and pass on Ngarluma language and culture.</t>
  </si>
  <si>
    <t>Nyirdingu</t>
  </si>
  <si>
    <t>Torenzo Elisala takes us around his Island of Dauan and neighbour of Saibai Island and PNG. He shows us, there hunting practices, cooking, dancing and introduces us to the community of Dauan.</t>
  </si>
  <si>
    <t>Welcome To Dauan</t>
  </si>
  <si>
    <t>Maori Tv's Native Affairs 2015</t>
  </si>
  <si>
    <t>Maori Television's flagship current affairs show, Native Affairs, mixes pre-recorded stories with live interviews and panels, where invited guests discuss the latest events.</t>
  </si>
  <si>
    <t>mins</t>
  </si>
  <si>
    <t>Nickeema Williams is a 20 year old Indigenous female from Cairns who started her own business, Nickeema Williams Art and Photography, last year.</t>
  </si>
  <si>
    <t>Nickeema Williams</t>
  </si>
  <si>
    <t>12mins</t>
  </si>
  <si>
    <t>JJ da King is the handle this talented 18 year old Indigenous male from Cairns goes under. In reality he is Jarrod Haddow, mild-mannered kid who loves to make short films.</t>
  </si>
  <si>
    <t>Jarrod Haddow</t>
  </si>
  <si>
    <t>Nitv On The Road: Mbantua Festival 2013 Ep 1</t>
  </si>
  <si>
    <t>A weekend of Culture and Music in Central Australia.</t>
  </si>
  <si>
    <t>Bush Mechanics</t>
  </si>
  <si>
    <t>52mins</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</si>
  <si>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</si>
  <si>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</si>
  <si>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</si>
  <si>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</si>
  <si>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Karno Walker is a Ramindjeri man from Kangaroo Island in South Australia. He takes us all on a tour of his island and showcases some unusual rock formations that have designs of animals on them.</t>
  </si>
  <si>
    <t>Ramindjeri - Kangaroo Island</t>
  </si>
  <si>
    <t>Yothu Yindi Tribute Concert</t>
  </si>
  <si>
    <t>A special tribute to recognise the contribution and the legacy that Yothu Yindi played to our Indigenous voice on the National and International stage.</t>
  </si>
  <si>
    <t>79mins</t>
  </si>
  <si>
    <t>Coloured Stone: In this episode of On the Road Bunna Lawrie shares the stories behind the songs and talks about the history of Coloured Stone when they first started touring and where they are today.</t>
  </si>
  <si>
    <t>Coloured Stone</t>
  </si>
  <si>
    <t>All the action from the Fox Memorial Shield 2014</t>
  </si>
  <si>
    <t>NITV Week 14: Sunday 29 March to Saturday 4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</si>
</sst>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0</xdr:row>
      <xdr:rowOff>1638300</xdr:rowOff>
    </xdr:to>
    <xdr:pic>
      <xdr:nvPicPr>
        <xdr:cNvPr id="1" name="Picture 6"/>
        <xdr:cNvPicPr preferRelativeResize="1">
          <a:picLocks noChangeAspect="1"/>
        </xdr:cNvPicPr>
      </xdr:nvPicPr>
      <xdr:blipFill>
        <a:blip r:embed="rId1"/>
        <a:stretch>
          <a:fillRect/>
        </a:stretch>
      </xdr:blipFill>
      <xdr:spPr>
        <a:xfrm>
          <a:off x="0" y="0"/>
          <a:ext cx="9848850" cy="16383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55"/>
  <sheetViews>
    <sheetView tabSelected="1" zoomScalePageLayoutView="0" workbookViewId="0" topLeftCell="A1">
      <pane ySplit="3" topLeftCell="A4" activePane="bottomLeft" state="frozen"/>
      <selection pane="topLeft" activeCell="A1" sqref="A1"/>
      <selection pane="bottomLeft" activeCell="A2" sqref="A2:IV2"/>
    </sheetView>
  </sheetViews>
  <sheetFormatPr defaultColWidth="9.140625" defaultRowHeight="15"/>
  <cols>
    <col min="1" max="1" width="10.421875" style="0" bestFit="1" customWidth="1"/>
    <col min="2" max="2" width="10.00390625" style="0" bestFit="1" customWidth="1"/>
    <col min="3" max="3" width="41.8515625" style="0" bestFit="1" customWidth="1"/>
    <col min="4" max="4" width="62.28125" style="0" bestFit="1" customWidth="1"/>
    <col min="5" max="5" width="12.7109375" style="0" bestFit="1" customWidth="1"/>
    <col min="6" max="6" width="16.57421875" style="0" bestFit="1" customWidth="1"/>
    <col min="7" max="7" width="54.57421875" style="1" customWidth="1"/>
    <col min="8" max="8" width="25.28125" style="0" customWidth="1"/>
    <col min="9" max="9" width="19.421875" style="0" bestFit="1" customWidth="1"/>
    <col min="10" max="10" width="15.140625" style="0" bestFit="1" customWidth="1"/>
  </cols>
  <sheetData>
    <row r="1" s="2" customFormat="1" ht="132" customHeight="1">
      <c r="G1" s="3"/>
    </row>
    <row r="2" spans="1:7" s="4" customFormat="1" ht="57" customHeight="1">
      <c r="A2" s="6" t="s">
        <v>329</v>
      </c>
      <c r="B2" s="6"/>
      <c r="C2" s="6"/>
      <c r="D2" s="6"/>
      <c r="G2" s="5"/>
    </row>
    <row r="3" spans="1:10" ht="15">
      <c r="A3" t="s">
        <v>0</v>
      </c>
      <c r="B3" t="s">
        <v>1</v>
      </c>
      <c r="C3" t="s">
        <v>2</v>
      </c>
      <c r="D3" t="s">
        <v>6</v>
      </c>
      <c r="E3" t="s">
        <v>3</v>
      </c>
      <c r="F3" t="s">
        <v>4</v>
      </c>
      <c r="G3" s="1" t="s">
        <v>5</v>
      </c>
      <c r="H3" t="s">
        <v>7</v>
      </c>
      <c r="I3" t="s">
        <v>8</v>
      </c>
      <c r="J3" t="s">
        <v>9</v>
      </c>
    </row>
    <row r="4" spans="1:10" ht="45">
      <c r="A4" t="str">
        <f aca="true" t="shared" si="0" ref="A4:A34">"2015-03-29"</f>
        <v>2015-03-29</v>
      </c>
      <c r="B4" t="str">
        <f>"0500"</f>
        <v>0500</v>
      </c>
      <c r="C4" t="s">
        <v>10</v>
      </c>
      <c r="E4" t="s">
        <v>11</v>
      </c>
      <c r="G4" s="1" t="s">
        <v>12</v>
      </c>
      <c r="H4" t="s">
        <v>14</v>
      </c>
      <c r="I4" t="s">
        <v>15</v>
      </c>
      <c r="J4" t="s">
        <v>16</v>
      </c>
    </row>
    <row r="5" spans="1:10" ht="60">
      <c r="A5" t="str">
        <f t="shared" si="0"/>
        <v>2015-03-29</v>
      </c>
      <c r="B5" t="str">
        <f>"0600"</f>
        <v>0600</v>
      </c>
      <c r="C5" t="s">
        <v>17</v>
      </c>
      <c r="D5" t="s">
        <v>20</v>
      </c>
      <c r="E5" t="s">
        <v>18</v>
      </c>
      <c r="G5" s="1" t="s">
        <v>19</v>
      </c>
      <c r="H5" t="s">
        <v>14</v>
      </c>
      <c r="I5" t="s">
        <v>21</v>
      </c>
      <c r="J5" t="s">
        <v>22</v>
      </c>
    </row>
    <row r="6" spans="1:10" ht="45">
      <c r="A6" t="str">
        <f t="shared" si="0"/>
        <v>2015-03-29</v>
      </c>
      <c r="B6" t="str">
        <f>"0630"</f>
        <v>0630</v>
      </c>
      <c r="C6" t="s">
        <v>23</v>
      </c>
      <c r="D6" t="s">
        <v>25</v>
      </c>
      <c r="E6" t="s">
        <v>18</v>
      </c>
      <c r="G6" s="1" t="s">
        <v>24</v>
      </c>
      <c r="H6" t="s">
        <v>14</v>
      </c>
      <c r="I6" t="s">
        <v>15</v>
      </c>
      <c r="J6" t="s">
        <v>26</v>
      </c>
    </row>
    <row r="7" spans="1:10" ht="45">
      <c r="A7" t="str">
        <f t="shared" si="0"/>
        <v>2015-03-29</v>
      </c>
      <c r="B7" t="str">
        <f>"0700"</f>
        <v>0700</v>
      </c>
      <c r="C7" t="s">
        <v>27</v>
      </c>
      <c r="E7" t="s">
        <v>18</v>
      </c>
      <c r="G7" s="1" t="s">
        <v>28</v>
      </c>
      <c r="H7" t="s">
        <v>14</v>
      </c>
      <c r="I7" t="s">
        <v>13</v>
      </c>
      <c r="J7" t="s">
        <v>29</v>
      </c>
    </row>
    <row r="8" spans="1:10" ht="45">
      <c r="A8" t="str">
        <f t="shared" si="0"/>
        <v>2015-03-29</v>
      </c>
      <c r="B8" t="str">
        <f>"0730"</f>
        <v>0730</v>
      </c>
      <c r="C8" t="s">
        <v>30</v>
      </c>
      <c r="E8" t="s">
        <v>18</v>
      </c>
      <c r="G8" s="1" t="s">
        <v>31</v>
      </c>
      <c r="H8" t="s">
        <v>14</v>
      </c>
      <c r="I8" t="s">
        <v>21</v>
      </c>
      <c r="J8" t="s">
        <v>33</v>
      </c>
    </row>
    <row r="9" spans="1:10" ht="60">
      <c r="A9" t="str">
        <f t="shared" si="0"/>
        <v>2015-03-29</v>
      </c>
      <c r="B9" t="str">
        <f>"0800"</f>
        <v>0800</v>
      </c>
      <c r="C9" t="s">
        <v>34</v>
      </c>
      <c r="E9" t="s">
        <v>18</v>
      </c>
      <c r="G9" s="1" t="s">
        <v>35</v>
      </c>
      <c r="I9" t="s">
        <v>15</v>
      </c>
      <c r="J9" t="s">
        <v>36</v>
      </c>
    </row>
    <row r="10" spans="1:10" ht="60">
      <c r="A10" t="str">
        <f t="shared" si="0"/>
        <v>2015-03-29</v>
      </c>
      <c r="B10" t="str">
        <f>"0830"</f>
        <v>0830</v>
      </c>
      <c r="C10" t="s">
        <v>37</v>
      </c>
      <c r="E10" t="s">
        <v>18</v>
      </c>
      <c r="G10" s="1" t="s">
        <v>38</v>
      </c>
      <c r="H10" t="s">
        <v>14</v>
      </c>
      <c r="I10" t="s">
        <v>15</v>
      </c>
      <c r="J10" t="s">
        <v>39</v>
      </c>
    </row>
    <row r="11" spans="1:10" ht="30">
      <c r="A11" t="str">
        <f t="shared" si="0"/>
        <v>2015-03-29</v>
      </c>
      <c r="B11" t="str">
        <f>"0900"</f>
        <v>0900</v>
      </c>
      <c r="C11" t="s">
        <v>40</v>
      </c>
      <c r="D11" t="s">
        <v>42</v>
      </c>
      <c r="E11" t="s">
        <v>18</v>
      </c>
      <c r="G11" s="1" t="s">
        <v>41</v>
      </c>
      <c r="I11" t="s">
        <v>15</v>
      </c>
      <c r="J11" t="s">
        <v>39</v>
      </c>
    </row>
    <row r="12" spans="1:10" ht="45">
      <c r="A12" t="str">
        <f t="shared" si="0"/>
        <v>2015-03-29</v>
      </c>
      <c r="B12" t="str">
        <f>"0930"</f>
        <v>0930</v>
      </c>
      <c r="C12" t="s">
        <v>27</v>
      </c>
      <c r="E12" t="s">
        <v>11</v>
      </c>
      <c r="G12" s="1" t="s">
        <v>28</v>
      </c>
      <c r="H12" t="s">
        <v>14</v>
      </c>
      <c r="I12" t="s">
        <v>15</v>
      </c>
      <c r="J12" t="s">
        <v>33</v>
      </c>
    </row>
    <row r="13" spans="1:10" ht="60">
      <c r="A13" t="str">
        <f t="shared" si="0"/>
        <v>2015-03-29</v>
      </c>
      <c r="B13" t="str">
        <f>"1000"</f>
        <v>1000</v>
      </c>
      <c r="C13" t="s">
        <v>43</v>
      </c>
      <c r="G13" s="1" t="s">
        <v>44</v>
      </c>
      <c r="H13" t="s">
        <v>14</v>
      </c>
      <c r="I13" t="s">
        <v>15</v>
      </c>
      <c r="J13" t="s">
        <v>45</v>
      </c>
    </row>
    <row r="14" spans="1:10" ht="60">
      <c r="A14" t="str">
        <f t="shared" si="0"/>
        <v>2015-03-29</v>
      </c>
      <c r="B14" t="str">
        <f>"1200"</f>
        <v>1200</v>
      </c>
      <c r="C14" t="s">
        <v>46</v>
      </c>
      <c r="E14" t="s">
        <v>47</v>
      </c>
      <c r="G14" s="1" t="s">
        <v>48</v>
      </c>
      <c r="H14" t="s">
        <v>14</v>
      </c>
      <c r="I14" t="s">
        <v>15</v>
      </c>
      <c r="J14" t="s">
        <v>29</v>
      </c>
    </row>
    <row r="15" spans="1:10" ht="60">
      <c r="A15" t="str">
        <f t="shared" si="0"/>
        <v>2015-03-29</v>
      </c>
      <c r="B15" t="str">
        <f>"1230"</f>
        <v>1230</v>
      </c>
      <c r="C15" t="s">
        <v>49</v>
      </c>
      <c r="E15" t="s">
        <v>11</v>
      </c>
      <c r="G15" s="1" t="s">
        <v>50</v>
      </c>
      <c r="I15" t="s">
        <v>13</v>
      </c>
      <c r="J15" t="s">
        <v>51</v>
      </c>
    </row>
    <row r="16" spans="1:10" ht="45">
      <c r="A16" t="str">
        <f t="shared" si="0"/>
        <v>2015-03-29</v>
      </c>
      <c r="B16" t="str">
        <f>"1330"</f>
        <v>1330</v>
      </c>
      <c r="C16" t="s">
        <v>52</v>
      </c>
      <c r="E16" t="s">
        <v>11</v>
      </c>
      <c r="G16" s="1" t="s">
        <v>53</v>
      </c>
      <c r="I16" t="s">
        <v>15</v>
      </c>
      <c r="J16" t="s">
        <v>54</v>
      </c>
    </row>
    <row r="17" spans="1:10" ht="30">
      <c r="A17" t="str">
        <f t="shared" si="0"/>
        <v>2015-03-29</v>
      </c>
      <c r="B17" t="str">
        <f>"1400"</f>
        <v>1400</v>
      </c>
      <c r="C17" t="s">
        <v>55</v>
      </c>
      <c r="E17" t="s">
        <v>47</v>
      </c>
      <c r="G17" s="1" t="s">
        <v>56</v>
      </c>
      <c r="I17" t="s">
        <v>15</v>
      </c>
      <c r="J17" t="s">
        <v>57</v>
      </c>
    </row>
    <row r="18" spans="1:10" ht="30">
      <c r="A18" t="str">
        <f t="shared" si="0"/>
        <v>2015-03-29</v>
      </c>
      <c r="B18" t="str">
        <f>"1500"</f>
        <v>1500</v>
      </c>
      <c r="C18" t="s">
        <v>58</v>
      </c>
      <c r="E18" t="s">
        <v>47</v>
      </c>
      <c r="G18" s="1" t="s">
        <v>59</v>
      </c>
      <c r="I18" t="s">
        <v>13</v>
      </c>
      <c r="J18" t="s">
        <v>60</v>
      </c>
    </row>
    <row r="19" spans="1:10" ht="60">
      <c r="A19" t="str">
        <f t="shared" si="0"/>
        <v>2015-03-29</v>
      </c>
      <c r="B19" t="str">
        <f>"1600"</f>
        <v>1600</v>
      </c>
      <c r="C19" t="s">
        <v>61</v>
      </c>
      <c r="E19" t="s">
        <v>11</v>
      </c>
      <c r="G19" s="1" t="s">
        <v>62</v>
      </c>
      <c r="H19" t="s">
        <v>14</v>
      </c>
      <c r="I19" t="s">
        <v>15</v>
      </c>
      <c r="J19" t="s">
        <v>22</v>
      </c>
    </row>
    <row r="20" spans="1:10" ht="45">
      <c r="A20" t="str">
        <f t="shared" si="0"/>
        <v>2015-03-29</v>
      </c>
      <c r="B20" t="str">
        <f>"1630"</f>
        <v>1630</v>
      </c>
      <c r="C20" t="s">
        <v>63</v>
      </c>
      <c r="E20" t="s">
        <v>11</v>
      </c>
      <c r="G20" s="1" t="s">
        <v>64</v>
      </c>
      <c r="H20" t="s">
        <v>14</v>
      </c>
      <c r="I20" t="s">
        <v>15</v>
      </c>
      <c r="J20" t="s">
        <v>26</v>
      </c>
    </row>
    <row r="21" spans="1:10" ht="60">
      <c r="A21" t="str">
        <f t="shared" si="0"/>
        <v>2015-03-29</v>
      </c>
      <c r="B21" t="str">
        <f>"1700"</f>
        <v>1700</v>
      </c>
      <c r="C21" t="s">
        <v>65</v>
      </c>
      <c r="E21" t="s">
        <v>47</v>
      </c>
      <c r="G21" s="1" t="s">
        <v>66</v>
      </c>
      <c r="I21" t="s">
        <v>67</v>
      </c>
      <c r="J21" t="s">
        <v>29</v>
      </c>
    </row>
    <row r="22" spans="1:10" ht="60">
      <c r="A22" t="str">
        <f t="shared" si="0"/>
        <v>2015-03-29</v>
      </c>
      <c r="B22" t="str">
        <f>"1730"</f>
        <v>1730</v>
      </c>
      <c r="C22" t="s">
        <v>46</v>
      </c>
      <c r="E22" t="s">
        <v>47</v>
      </c>
      <c r="G22" s="1" t="s">
        <v>48</v>
      </c>
      <c r="H22" t="s">
        <v>14</v>
      </c>
      <c r="I22" t="s">
        <v>15</v>
      </c>
      <c r="J22" t="s">
        <v>29</v>
      </c>
    </row>
    <row r="23" spans="1:10" ht="45">
      <c r="A23" t="str">
        <f t="shared" si="0"/>
        <v>2015-03-29</v>
      </c>
      <c r="B23" t="str">
        <f>"1800"</f>
        <v>1800</v>
      </c>
      <c r="C23" t="s">
        <v>68</v>
      </c>
      <c r="G23" s="1" t="s">
        <v>69</v>
      </c>
      <c r="I23" t="s">
        <v>15</v>
      </c>
      <c r="J23" t="s">
        <v>70</v>
      </c>
    </row>
    <row r="24" spans="1:10" ht="45">
      <c r="A24" t="str">
        <f t="shared" si="0"/>
        <v>2015-03-29</v>
      </c>
      <c r="B24" t="str">
        <f>"1900"</f>
        <v>1900</v>
      </c>
      <c r="C24" t="s">
        <v>71</v>
      </c>
      <c r="D24" t="s">
        <v>73</v>
      </c>
      <c r="E24" t="s">
        <v>18</v>
      </c>
      <c r="G24" s="1" t="s">
        <v>72</v>
      </c>
      <c r="I24" t="s">
        <v>15</v>
      </c>
      <c r="J24" t="s">
        <v>74</v>
      </c>
    </row>
    <row r="25" spans="1:10" ht="45">
      <c r="A25" t="str">
        <f t="shared" si="0"/>
        <v>2015-03-29</v>
      </c>
      <c r="B25" t="str">
        <f>"1915"</f>
        <v>1915</v>
      </c>
      <c r="C25" t="s">
        <v>71</v>
      </c>
      <c r="D25" t="s">
        <v>76</v>
      </c>
      <c r="E25" t="s">
        <v>18</v>
      </c>
      <c r="G25" s="1" t="s">
        <v>75</v>
      </c>
      <c r="I25" t="s">
        <v>15</v>
      </c>
      <c r="J25" t="s">
        <v>77</v>
      </c>
    </row>
    <row r="26" spans="1:10" ht="30">
      <c r="A26" t="str">
        <f t="shared" si="0"/>
        <v>2015-03-29</v>
      </c>
      <c r="B26" t="str">
        <f>"1930"</f>
        <v>1930</v>
      </c>
      <c r="C26" t="s">
        <v>78</v>
      </c>
      <c r="E26" t="s">
        <v>11</v>
      </c>
      <c r="G26" s="1" t="s">
        <v>79</v>
      </c>
      <c r="H26" t="s">
        <v>14</v>
      </c>
      <c r="I26" t="s">
        <v>21</v>
      </c>
      <c r="J26" t="s">
        <v>80</v>
      </c>
    </row>
    <row r="27" spans="1:10" ht="60">
      <c r="A27" t="str">
        <f t="shared" si="0"/>
        <v>2015-03-29</v>
      </c>
      <c r="B27" t="str">
        <f>"2000"</f>
        <v>2000</v>
      </c>
      <c r="C27" t="s">
        <v>81</v>
      </c>
      <c r="D27" t="s">
        <v>83</v>
      </c>
      <c r="E27" t="s">
        <v>18</v>
      </c>
      <c r="G27" s="1" t="s">
        <v>82</v>
      </c>
      <c r="I27" t="s">
        <v>15</v>
      </c>
      <c r="J27" t="s">
        <v>84</v>
      </c>
    </row>
    <row r="28" spans="1:10" ht="45">
      <c r="A28" t="str">
        <f t="shared" si="0"/>
        <v>2015-03-29</v>
      </c>
      <c r="B28" t="str">
        <f>"2005"</f>
        <v>2005</v>
      </c>
      <c r="C28" t="s">
        <v>81</v>
      </c>
      <c r="D28" t="s">
        <v>86</v>
      </c>
      <c r="E28" t="s">
        <v>18</v>
      </c>
      <c r="G28" s="1" t="s">
        <v>85</v>
      </c>
      <c r="I28" t="s">
        <v>15</v>
      </c>
      <c r="J28" t="s">
        <v>87</v>
      </c>
    </row>
    <row r="29" spans="1:10" ht="45">
      <c r="A29" t="str">
        <f t="shared" si="0"/>
        <v>2015-03-29</v>
      </c>
      <c r="B29" t="str">
        <f>"2015"</f>
        <v>2015</v>
      </c>
      <c r="C29" t="s">
        <v>88</v>
      </c>
      <c r="D29" t="s">
        <v>90</v>
      </c>
      <c r="E29" t="s">
        <v>11</v>
      </c>
      <c r="G29" s="1" t="s">
        <v>89</v>
      </c>
      <c r="I29" t="s">
        <v>15</v>
      </c>
      <c r="J29" t="s">
        <v>84</v>
      </c>
    </row>
    <row r="30" spans="1:10" ht="45">
      <c r="A30" t="str">
        <f t="shared" si="0"/>
        <v>2015-03-29</v>
      </c>
      <c r="B30" t="str">
        <f>"2022"</f>
        <v>2022</v>
      </c>
      <c r="C30" t="s">
        <v>81</v>
      </c>
      <c r="D30" t="s">
        <v>92</v>
      </c>
      <c r="E30" t="s">
        <v>18</v>
      </c>
      <c r="G30" s="1" t="s">
        <v>91</v>
      </c>
      <c r="I30" t="s">
        <v>15</v>
      </c>
      <c r="J30" t="s">
        <v>84</v>
      </c>
    </row>
    <row r="31" spans="1:10" ht="45">
      <c r="A31" t="str">
        <f t="shared" si="0"/>
        <v>2015-03-29</v>
      </c>
      <c r="B31" t="str">
        <f>"2030"</f>
        <v>2030</v>
      </c>
      <c r="C31" t="s">
        <v>93</v>
      </c>
      <c r="D31" t="s">
        <v>95</v>
      </c>
      <c r="E31" t="s">
        <v>11</v>
      </c>
      <c r="G31" s="1" t="s">
        <v>94</v>
      </c>
      <c r="I31" t="s">
        <v>13</v>
      </c>
      <c r="J31" t="s">
        <v>26</v>
      </c>
    </row>
    <row r="32" spans="1:10" ht="60">
      <c r="A32" t="str">
        <f t="shared" si="0"/>
        <v>2015-03-29</v>
      </c>
      <c r="B32" t="str">
        <f>"2100"</f>
        <v>2100</v>
      </c>
      <c r="C32" t="s">
        <v>96</v>
      </c>
      <c r="D32" t="s">
        <v>96</v>
      </c>
      <c r="E32" t="s">
        <v>18</v>
      </c>
      <c r="G32" s="1" t="s">
        <v>97</v>
      </c>
      <c r="I32" t="s">
        <v>15</v>
      </c>
      <c r="J32" t="s">
        <v>39</v>
      </c>
    </row>
    <row r="33" spans="1:10" ht="45">
      <c r="A33" t="str">
        <f t="shared" si="0"/>
        <v>2015-03-29</v>
      </c>
      <c r="B33" t="str">
        <f>"2130"</f>
        <v>2130</v>
      </c>
      <c r="C33" t="s">
        <v>98</v>
      </c>
      <c r="D33" t="s">
        <v>13</v>
      </c>
      <c r="E33" t="s">
        <v>11</v>
      </c>
      <c r="G33" s="1" t="s">
        <v>99</v>
      </c>
      <c r="H33" t="s">
        <v>14</v>
      </c>
      <c r="I33" t="s">
        <v>15</v>
      </c>
      <c r="J33" t="s">
        <v>100</v>
      </c>
    </row>
    <row r="34" spans="1:10" ht="60">
      <c r="A34" t="str">
        <f t="shared" si="0"/>
        <v>2015-03-29</v>
      </c>
      <c r="B34" t="str">
        <f>"2300"</f>
        <v>2300</v>
      </c>
      <c r="C34" t="s">
        <v>101</v>
      </c>
      <c r="D34" t="s">
        <v>13</v>
      </c>
      <c r="E34" t="s">
        <v>102</v>
      </c>
      <c r="F34" t="s">
        <v>103</v>
      </c>
      <c r="G34" s="1" t="s">
        <v>104</v>
      </c>
      <c r="H34" t="s">
        <v>14</v>
      </c>
      <c r="I34" t="s">
        <v>15</v>
      </c>
      <c r="J34" t="s">
        <v>105</v>
      </c>
    </row>
    <row r="35" spans="1:10" ht="45">
      <c r="A35" t="str">
        <f aca="true" t="shared" si="1" ref="A35:A68">"2015-03-30"</f>
        <v>2015-03-30</v>
      </c>
      <c r="B35" t="str">
        <f>"0000"</f>
        <v>0000</v>
      </c>
      <c r="C35" t="s">
        <v>10</v>
      </c>
      <c r="E35" t="s">
        <v>11</v>
      </c>
      <c r="G35" s="1" t="s">
        <v>12</v>
      </c>
      <c r="H35" t="s">
        <v>14</v>
      </c>
      <c r="I35" t="s">
        <v>15</v>
      </c>
      <c r="J35" t="s">
        <v>106</v>
      </c>
    </row>
    <row r="36" spans="1:10" ht="60">
      <c r="A36" t="str">
        <f t="shared" si="1"/>
        <v>2015-03-30</v>
      </c>
      <c r="B36" t="str">
        <f>"0600"</f>
        <v>0600</v>
      </c>
      <c r="C36" t="s">
        <v>17</v>
      </c>
      <c r="D36" t="s">
        <v>107</v>
      </c>
      <c r="E36" t="s">
        <v>18</v>
      </c>
      <c r="G36" s="1" t="s">
        <v>19</v>
      </c>
      <c r="H36" t="s">
        <v>14</v>
      </c>
      <c r="I36" t="s">
        <v>21</v>
      </c>
      <c r="J36" t="s">
        <v>22</v>
      </c>
    </row>
    <row r="37" spans="1:10" ht="45">
      <c r="A37" t="str">
        <f t="shared" si="1"/>
        <v>2015-03-30</v>
      </c>
      <c r="B37" t="str">
        <f>"0630"</f>
        <v>0630</v>
      </c>
      <c r="C37" t="s">
        <v>30</v>
      </c>
      <c r="D37" t="s">
        <v>32</v>
      </c>
      <c r="E37" t="s">
        <v>18</v>
      </c>
      <c r="G37" s="1" t="s">
        <v>31</v>
      </c>
      <c r="H37" t="s">
        <v>14</v>
      </c>
      <c r="I37" t="s">
        <v>21</v>
      </c>
      <c r="J37" t="s">
        <v>33</v>
      </c>
    </row>
    <row r="38" spans="1:10" ht="45">
      <c r="A38" t="str">
        <f t="shared" si="1"/>
        <v>2015-03-30</v>
      </c>
      <c r="B38" t="str">
        <f>"0700"</f>
        <v>0700</v>
      </c>
      <c r="C38" t="s">
        <v>27</v>
      </c>
      <c r="E38" t="s">
        <v>18</v>
      </c>
      <c r="G38" s="1" t="s">
        <v>28</v>
      </c>
      <c r="H38" t="s">
        <v>14</v>
      </c>
      <c r="I38" t="s">
        <v>13</v>
      </c>
      <c r="J38" t="s">
        <v>39</v>
      </c>
    </row>
    <row r="39" spans="1:10" ht="45">
      <c r="A39" t="str">
        <f t="shared" si="1"/>
        <v>2015-03-30</v>
      </c>
      <c r="B39" t="str">
        <f>"0730"</f>
        <v>0730</v>
      </c>
      <c r="C39" t="s">
        <v>108</v>
      </c>
      <c r="D39" t="s">
        <v>110</v>
      </c>
      <c r="E39" t="s">
        <v>11</v>
      </c>
      <c r="G39" s="1" t="s">
        <v>109</v>
      </c>
      <c r="H39" t="s">
        <v>14</v>
      </c>
      <c r="I39" t="s">
        <v>111</v>
      </c>
      <c r="J39" t="s">
        <v>36</v>
      </c>
    </row>
    <row r="40" spans="1:10" ht="60">
      <c r="A40" t="str">
        <f t="shared" si="1"/>
        <v>2015-03-30</v>
      </c>
      <c r="B40" t="str">
        <f>"0800"</f>
        <v>0800</v>
      </c>
      <c r="C40" t="s">
        <v>34</v>
      </c>
      <c r="E40" t="s">
        <v>18</v>
      </c>
      <c r="G40" s="1" t="s">
        <v>112</v>
      </c>
      <c r="I40" t="s">
        <v>15</v>
      </c>
      <c r="J40" t="s">
        <v>26</v>
      </c>
    </row>
    <row r="41" spans="1:10" ht="60">
      <c r="A41" t="str">
        <f t="shared" si="1"/>
        <v>2015-03-30</v>
      </c>
      <c r="B41" t="str">
        <f>"0830"</f>
        <v>0830</v>
      </c>
      <c r="C41" t="s">
        <v>23</v>
      </c>
      <c r="D41" t="s">
        <v>114</v>
      </c>
      <c r="E41" t="s">
        <v>18</v>
      </c>
      <c r="G41" s="1" t="s">
        <v>113</v>
      </c>
      <c r="H41" t="s">
        <v>14</v>
      </c>
      <c r="I41" t="s">
        <v>15</v>
      </c>
      <c r="J41" t="s">
        <v>26</v>
      </c>
    </row>
    <row r="42" spans="1:10" ht="60">
      <c r="A42" t="str">
        <f t="shared" si="1"/>
        <v>2015-03-30</v>
      </c>
      <c r="B42" t="str">
        <f>"0900"</f>
        <v>0900</v>
      </c>
      <c r="C42" t="s">
        <v>37</v>
      </c>
      <c r="E42" t="s">
        <v>18</v>
      </c>
      <c r="G42" s="1" t="s">
        <v>38</v>
      </c>
      <c r="H42" t="s">
        <v>14</v>
      </c>
      <c r="I42" t="s">
        <v>15</v>
      </c>
      <c r="J42" t="s">
        <v>39</v>
      </c>
    </row>
    <row r="43" spans="1:10" ht="30">
      <c r="A43" t="str">
        <f t="shared" si="1"/>
        <v>2015-03-30</v>
      </c>
      <c r="B43" t="str">
        <f>"0930"</f>
        <v>0930</v>
      </c>
      <c r="C43" t="s">
        <v>40</v>
      </c>
      <c r="D43" t="s">
        <v>116</v>
      </c>
      <c r="E43" t="s">
        <v>18</v>
      </c>
      <c r="G43" s="1" t="s">
        <v>115</v>
      </c>
      <c r="I43" t="s">
        <v>15</v>
      </c>
      <c r="J43" t="s">
        <v>39</v>
      </c>
    </row>
    <row r="44" spans="1:10" ht="60">
      <c r="A44" t="str">
        <f t="shared" si="1"/>
        <v>2015-03-30</v>
      </c>
      <c r="B44" t="str">
        <f>"1000"</f>
        <v>1000</v>
      </c>
      <c r="C44" t="s">
        <v>65</v>
      </c>
      <c r="E44" t="s">
        <v>47</v>
      </c>
      <c r="G44" s="1" t="s">
        <v>66</v>
      </c>
      <c r="I44" t="s">
        <v>67</v>
      </c>
      <c r="J44" t="s">
        <v>29</v>
      </c>
    </row>
    <row r="45" spans="1:10" ht="45">
      <c r="A45" t="str">
        <f t="shared" si="1"/>
        <v>2015-03-30</v>
      </c>
      <c r="B45" t="str">
        <f>"1030"</f>
        <v>1030</v>
      </c>
      <c r="C45" t="s">
        <v>71</v>
      </c>
      <c r="D45" t="s">
        <v>73</v>
      </c>
      <c r="E45" t="s">
        <v>18</v>
      </c>
      <c r="G45" s="1" t="s">
        <v>72</v>
      </c>
      <c r="I45" t="s">
        <v>15</v>
      </c>
      <c r="J45" t="s">
        <v>74</v>
      </c>
    </row>
    <row r="46" spans="1:10" ht="45">
      <c r="A46" t="str">
        <f t="shared" si="1"/>
        <v>2015-03-30</v>
      </c>
      <c r="B46" t="str">
        <f>"1045"</f>
        <v>1045</v>
      </c>
      <c r="C46" t="s">
        <v>71</v>
      </c>
      <c r="D46" t="s">
        <v>76</v>
      </c>
      <c r="E46" t="s">
        <v>18</v>
      </c>
      <c r="G46" s="1" t="s">
        <v>75</v>
      </c>
      <c r="I46" t="s">
        <v>15</v>
      </c>
      <c r="J46" t="s">
        <v>77</v>
      </c>
    </row>
    <row r="47" spans="1:10" ht="45">
      <c r="A47" t="str">
        <f t="shared" si="1"/>
        <v>2015-03-30</v>
      </c>
      <c r="B47" t="str">
        <f>"1100"</f>
        <v>1100</v>
      </c>
      <c r="C47" t="s">
        <v>68</v>
      </c>
      <c r="G47" s="1" t="s">
        <v>69</v>
      </c>
      <c r="I47" t="s">
        <v>15</v>
      </c>
      <c r="J47" t="s">
        <v>70</v>
      </c>
    </row>
    <row r="48" spans="1:10" ht="30">
      <c r="A48" t="str">
        <f t="shared" si="1"/>
        <v>2015-03-30</v>
      </c>
      <c r="B48" t="str">
        <f>"1200"</f>
        <v>1200</v>
      </c>
      <c r="C48" t="s">
        <v>78</v>
      </c>
      <c r="E48" t="s">
        <v>11</v>
      </c>
      <c r="G48" s="1" t="s">
        <v>79</v>
      </c>
      <c r="H48" t="s">
        <v>14</v>
      </c>
      <c r="I48" t="s">
        <v>21</v>
      </c>
      <c r="J48" t="s">
        <v>80</v>
      </c>
    </row>
    <row r="49" spans="1:10" ht="45">
      <c r="A49" t="str">
        <f t="shared" si="1"/>
        <v>2015-03-30</v>
      </c>
      <c r="B49" t="str">
        <f>"1230"</f>
        <v>1230</v>
      </c>
      <c r="C49" t="s">
        <v>93</v>
      </c>
      <c r="D49" t="s">
        <v>95</v>
      </c>
      <c r="E49" t="s">
        <v>11</v>
      </c>
      <c r="G49" s="1" t="s">
        <v>94</v>
      </c>
      <c r="I49" t="s">
        <v>13</v>
      </c>
      <c r="J49" t="s">
        <v>26</v>
      </c>
    </row>
    <row r="50" spans="1:10" ht="45">
      <c r="A50" t="str">
        <f t="shared" si="1"/>
        <v>2015-03-30</v>
      </c>
      <c r="B50" t="str">
        <f>"1300"</f>
        <v>1300</v>
      </c>
      <c r="C50" t="s">
        <v>98</v>
      </c>
      <c r="D50" t="s">
        <v>13</v>
      </c>
      <c r="E50" t="s">
        <v>11</v>
      </c>
      <c r="G50" s="1" t="s">
        <v>99</v>
      </c>
      <c r="H50" t="s">
        <v>14</v>
      </c>
      <c r="I50" t="s">
        <v>15</v>
      </c>
      <c r="J50" t="s">
        <v>100</v>
      </c>
    </row>
    <row r="51" spans="1:10" ht="60">
      <c r="A51" t="str">
        <f t="shared" si="1"/>
        <v>2015-03-30</v>
      </c>
      <c r="B51" t="str">
        <f>"1430"</f>
        <v>1430</v>
      </c>
      <c r="C51" t="s">
        <v>34</v>
      </c>
      <c r="E51" t="s">
        <v>18</v>
      </c>
      <c r="G51" s="1" t="s">
        <v>112</v>
      </c>
      <c r="I51" t="s">
        <v>15</v>
      </c>
      <c r="J51" t="s">
        <v>26</v>
      </c>
    </row>
    <row r="52" spans="1:10" ht="45">
      <c r="A52" t="str">
        <f t="shared" si="1"/>
        <v>2015-03-30</v>
      </c>
      <c r="B52" t="str">
        <f>"1500"</f>
        <v>1500</v>
      </c>
      <c r="C52" t="s">
        <v>30</v>
      </c>
      <c r="E52" t="s">
        <v>18</v>
      </c>
      <c r="G52" s="1" t="s">
        <v>31</v>
      </c>
      <c r="H52" t="s">
        <v>14</v>
      </c>
      <c r="I52" t="s">
        <v>21</v>
      </c>
      <c r="J52" t="s">
        <v>33</v>
      </c>
    </row>
    <row r="53" spans="1:10" ht="30">
      <c r="A53" t="str">
        <f t="shared" si="1"/>
        <v>2015-03-30</v>
      </c>
      <c r="B53" t="str">
        <f>"1530"</f>
        <v>1530</v>
      </c>
      <c r="C53" t="s">
        <v>40</v>
      </c>
      <c r="D53" t="s">
        <v>116</v>
      </c>
      <c r="E53" t="s">
        <v>18</v>
      </c>
      <c r="G53" s="1" t="s">
        <v>115</v>
      </c>
      <c r="I53" t="s">
        <v>15</v>
      </c>
      <c r="J53" t="s">
        <v>39</v>
      </c>
    </row>
    <row r="54" spans="1:10" ht="60">
      <c r="A54" t="str">
        <f t="shared" si="1"/>
        <v>2015-03-30</v>
      </c>
      <c r="B54" t="str">
        <f>"1600"</f>
        <v>1600</v>
      </c>
      <c r="C54" t="s">
        <v>37</v>
      </c>
      <c r="E54" t="s">
        <v>18</v>
      </c>
      <c r="G54" s="1" t="s">
        <v>38</v>
      </c>
      <c r="H54" t="s">
        <v>14</v>
      </c>
      <c r="I54" t="s">
        <v>15</v>
      </c>
      <c r="J54" t="s">
        <v>39</v>
      </c>
    </row>
    <row r="55" spans="1:10" ht="45">
      <c r="A55" t="str">
        <f t="shared" si="1"/>
        <v>2015-03-30</v>
      </c>
      <c r="B55" t="str">
        <f>"1630"</f>
        <v>1630</v>
      </c>
      <c r="C55" t="s">
        <v>27</v>
      </c>
      <c r="E55" t="s">
        <v>18</v>
      </c>
      <c r="G55" s="1" t="s">
        <v>28</v>
      </c>
      <c r="H55" t="s">
        <v>14</v>
      </c>
      <c r="I55" t="s">
        <v>13</v>
      </c>
      <c r="J55" t="s">
        <v>39</v>
      </c>
    </row>
    <row r="56" spans="1:10" ht="45">
      <c r="A56" t="str">
        <f t="shared" si="1"/>
        <v>2015-03-30</v>
      </c>
      <c r="B56" t="str">
        <f>"1700"</f>
        <v>1700</v>
      </c>
      <c r="C56" t="s">
        <v>108</v>
      </c>
      <c r="D56" t="s">
        <v>110</v>
      </c>
      <c r="E56" t="s">
        <v>11</v>
      </c>
      <c r="G56" s="1" t="s">
        <v>109</v>
      </c>
      <c r="H56" t="s">
        <v>14</v>
      </c>
      <c r="I56" t="s">
        <v>111</v>
      </c>
      <c r="J56" t="s">
        <v>36</v>
      </c>
    </row>
    <row r="57" spans="1:10" ht="60">
      <c r="A57" t="str">
        <f t="shared" si="1"/>
        <v>2015-03-30</v>
      </c>
      <c r="B57" t="str">
        <f>"1730"</f>
        <v>1730</v>
      </c>
      <c r="C57" t="s">
        <v>117</v>
      </c>
      <c r="E57" t="s">
        <v>47</v>
      </c>
      <c r="G57" s="1" t="s">
        <v>48</v>
      </c>
      <c r="I57" t="s">
        <v>15</v>
      </c>
      <c r="J57" t="s">
        <v>29</v>
      </c>
    </row>
    <row r="58" spans="1:10" ht="60">
      <c r="A58" t="str">
        <f t="shared" si="1"/>
        <v>2015-03-30</v>
      </c>
      <c r="B58" t="str">
        <f>"1800"</f>
        <v>1800</v>
      </c>
      <c r="C58" t="s">
        <v>118</v>
      </c>
      <c r="D58" t="s">
        <v>120</v>
      </c>
      <c r="E58" t="s">
        <v>18</v>
      </c>
      <c r="G58" s="1" t="s">
        <v>119</v>
      </c>
      <c r="I58" t="s">
        <v>13</v>
      </c>
      <c r="J58" t="s">
        <v>74</v>
      </c>
    </row>
    <row r="59" spans="1:10" ht="60">
      <c r="A59" t="str">
        <f t="shared" si="1"/>
        <v>2015-03-30</v>
      </c>
      <c r="B59" t="str">
        <f>"1815"</f>
        <v>1815</v>
      </c>
      <c r="C59" t="s">
        <v>118</v>
      </c>
      <c r="D59" t="s">
        <v>122</v>
      </c>
      <c r="E59" t="s">
        <v>18</v>
      </c>
      <c r="G59" s="1" t="s">
        <v>121</v>
      </c>
      <c r="I59" t="s">
        <v>13</v>
      </c>
      <c r="J59" t="s">
        <v>74</v>
      </c>
    </row>
    <row r="60" spans="1:10" ht="30">
      <c r="A60" t="str">
        <f t="shared" si="1"/>
        <v>2015-03-30</v>
      </c>
      <c r="B60" t="str">
        <f>"1830"</f>
        <v>1830</v>
      </c>
      <c r="C60" t="s">
        <v>123</v>
      </c>
      <c r="D60" t="s">
        <v>125</v>
      </c>
      <c r="E60" t="s">
        <v>18</v>
      </c>
      <c r="G60" s="1" t="s">
        <v>124</v>
      </c>
      <c r="H60" t="s">
        <v>126</v>
      </c>
      <c r="I60" t="s">
        <v>67</v>
      </c>
      <c r="J60" t="s">
        <v>80</v>
      </c>
    </row>
    <row r="61" spans="1:10" ht="60">
      <c r="A61" t="str">
        <f t="shared" si="1"/>
        <v>2015-03-30</v>
      </c>
      <c r="B61" t="str">
        <f>"1900"</f>
        <v>1900</v>
      </c>
      <c r="C61" t="s">
        <v>117</v>
      </c>
      <c r="E61" t="s">
        <v>47</v>
      </c>
      <c r="G61" s="1" t="s">
        <v>48</v>
      </c>
      <c r="I61" t="s">
        <v>15</v>
      </c>
      <c r="J61" t="s">
        <v>29</v>
      </c>
    </row>
    <row r="62" spans="1:10" ht="60">
      <c r="A62" t="str">
        <f t="shared" si="1"/>
        <v>2015-03-30</v>
      </c>
      <c r="B62" t="str">
        <f>"1930"</f>
        <v>1930</v>
      </c>
      <c r="C62" t="s">
        <v>127</v>
      </c>
      <c r="E62" t="s">
        <v>11</v>
      </c>
      <c r="G62" s="1" t="s">
        <v>128</v>
      </c>
      <c r="I62" t="s">
        <v>15</v>
      </c>
      <c r="J62" t="s">
        <v>129</v>
      </c>
    </row>
    <row r="63" spans="1:10" ht="45">
      <c r="A63" t="str">
        <f t="shared" si="1"/>
        <v>2015-03-30</v>
      </c>
      <c r="B63" t="str">
        <f>"2030"</f>
        <v>2030</v>
      </c>
      <c r="C63" t="s">
        <v>130</v>
      </c>
      <c r="E63" t="s">
        <v>102</v>
      </c>
      <c r="F63" t="s">
        <v>103</v>
      </c>
      <c r="G63" s="1" t="s">
        <v>131</v>
      </c>
      <c r="H63" t="s">
        <v>14</v>
      </c>
      <c r="I63" t="s">
        <v>21</v>
      </c>
      <c r="J63" t="s">
        <v>57</v>
      </c>
    </row>
    <row r="64" spans="1:10" ht="45">
      <c r="A64" t="str">
        <f t="shared" si="1"/>
        <v>2015-03-30</v>
      </c>
      <c r="B64" t="str">
        <f>"2130"</f>
        <v>2130</v>
      </c>
      <c r="C64" t="s">
        <v>132</v>
      </c>
      <c r="E64" t="s">
        <v>102</v>
      </c>
      <c r="F64" t="s">
        <v>133</v>
      </c>
      <c r="G64" s="1" t="s">
        <v>134</v>
      </c>
      <c r="H64" t="s">
        <v>126</v>
      </c>
      <c r="I64" t="s">
        <v>67</v>
      </c>
      <c r="J64" t="s">
        <v>29</v>
      </c>
    </row>
    <row r="65" spans="1:10" ht="60">
      <c r="A65" t="str">
        <f t="shared" si="1"/>
        <v>2015-03-30</v>
      </c>
      <c r="B65" t="str">
        <f>"2200"</f>
        <v>2200</v>
      </c>
      <c r="C65" t="s">
        <v>135</v>
      </c>
      <c r="D65" t="s">
        <v>138</v>
      </c>
      <c r="E65" t="s">
        <v>102</v>
      </c>
      <c r="F65" t="s">
        <v>136</v>
      </c>
      <c r="G65" s="1" t="s">
        <v>137</v>
      </c>
      <c r="H65" t="s">
        <v>14</v>
      </c>
      <c r="I65" t="s">
        <v>21</v>
      </c>
      <c r="J65" t="s">
        <v>139</v>
      </c>
    </row>
    <row r="66" spans="1:10" ht="60">
      <c r="A66" t="str">
        <f t="shared" si="1"/>
        <v>2015-03-30</v>
      </c>
      <c r="B66" t="str">
        <f>"2300"</f>
        <v>2300</v>
      </c>
      <c r="C66" t="s">
        <v>117</v>
      </c>
      <c r="E66" t="s">
        <v>47</v>
      </c>
      <c r="G66" s="1" t="s">
        <v>48</v>
      </c>
      <c r="I66" t="s">
        <v>15</v>
      </c>
      <c r="J66" t="s">
        <v>29</v>
      </c>
    </row>
    <row r="67" spans="1:10" ht="60">
      <c r="A67" t="str">
        <f t="shared" si="1"/>
        <v>2015-03-30</v>
      </c>
      <c r="B67" t="str">
        <f>"2330"</f>
        <v>2330</v>
      </c>
      <c r="C67" t="s">
        <v>118</v>
      </c>
      <c r="D67" t="s">
        <v>120</v>
      </c>
      <c r="E67" t="s">
        <v>18</v>
      </c>
      <c r="G67" s="1" t="s">
        <v>119</v>
      </c>
      <c r="I67" t="s">
        <v>13</v>
      </c>
      <c r="J67" t="s">
        <v>74</v>
      </c>
    </row>
    <row r="68" spans="1:10" ht="60">
      <c r="A68" t="str">
        <f t="shared" si="1"/>
        <v>2015-03-30</v>
      </c>
      <c r="B68" t="str">
        <f>"2345"</f>
        <v>2345</v>
      </c>
      <c r="C68" t="s">
        <v>118</v>
      </c>
      <c r="D68" t="s">
        <v>122</v>
      </c>
      <c r="E68" t="s">
        <v>18</v>
      </c>
      <c r="G68" s="1" t="s">
        <v>121</v>
      </c>
      <c r="I68" t="s">
        <v>13</v>
      </c>
      <c r="J68" t="s">
        <v>74</v>
      </c>
    </row>
    <row r="69" spans="1:10" ht="45">
      <c r="A69" t="str">
        <f aca="true" t="shared" si="2" ref="A69:A101">"2015-03-31"</f>
        <v>2015-03-31</v>
      </c>
      <c r="B69" t="str">
        <f>"0000"</f>
        <v>0000</v>
      </c>
      <c r="C69" t="s">
        <v>10</v>
      </c>
      <c r="E69" t="s">
        <v>11</v>
      </c>
      <c r="G69" s="1" t="s">
        <v>12</v>
      </c>
      <c r="H69" t="s">
        <v>14</v>
      </c>
      <c r="I69" t="s">
        <v>15</v>
      </c>
      <c r="J69" t="s">
        <v>16</v>
      </c>
    </row>
    <row r="70" spans="1:10" ht="60">
      <c r="A70" t="str">
        <f t="shared" si="2"/>
        <v>2015-03-31</v>
      </c>
      <c r="B70" t="str">
        <f>"0600"</f>
        <v>0600</v>
      </c>
      <c r="C70" t="s">
        <v>17</v>
      </c>
      <c r="D70" t="s">
        <v>140</v>
      </c>
      <c r="E70" t="s">
        <v>18</v>
      </c>
      <c r="G70" s="1" t="s">
        <v>19</v>
      </c>
      <c r="H70" t="s">
        <v>14</v>
      </c>
      <c r="I70" t="s">
        <v>21</v>
      </c>
      <c r="J70" t="s">
        <v>22</v>
      </c>
    </row>
    <row r="71" spans="1:10" ht="45">
      <c r="A71" t="str">
        <f t="shared" si="2"/>
        <v>2015-03-31</v>
      </c>
      <c r="B71" t="str">
        <f>"0630"</f>
        <v>0630</v>
      </c>
      <c r="C71" t="s">
        <v>30</v>
      </c>
      <c r="E71" t="s">
        <v>18</v>
      </c>
      <c r="G71" s="1" t="s">
        <v>31</v>
      </c>
      <c r="H71" t="s">
        <v>14</v>
      </c>
      <c r="I71" t="s">
        <v>21</v>
      </c>
      <c r="J71" t="s">
        <v>33</v>
      </c>
    </row>
    <row r="72" spans="1:10" ht="45">
      <c r="A72" t="str">
        <f t="shared" si="2"/>
        <v>2015-03-31</v>
      </c>
      <c r="B72" t="str">
        <f>"0700"</f>
        <v>0700</v>
      </c>
      <c r="C72" t="s">
        <v>27</v>
      </c>
      <c r="E72" t="s">
        <v>18</v>
      </c>
      <c r="G72" s="1" t="s">
        <v>28</v>
      </c>
      <c r="H72" t="s">
        <v>14</v>
      </c>
      <c r="I72" t="s">
        <v>13</v>
      </c>
      <c r="J72" t="s">
        <v>39</v>
      </c>
    </row>
    <row r="73" spans="1:10" ht="45">
      <c r="A73" t="str">
        <f t="shared" si="2"/>
        <v>2015-03-31</v>
      </c>
      <c r="B73" t="str">
        <f>"0730"</f>
        <v>0730</v>
      </c>
      <c r="C73" t="s">
        <v>108</v>
      </c>
      <c r="D73" t="s">
        <v>141</v>
      </c>
      <c r="E73" t="s">
        <v>11</v>
      </c>
      <c r="G73" s="1" t="s">
        <v>109</v>
      </c>
      <c r="H73" t="s">
        <v>14</v>
      </c>
      <c r="I73" t="s">
        <v>111</v>
      </c>
      <c r="J73" t="s">
        <v>54</v>
      </c>
    </row>
    <row r="74" spans="1:10" ht="45">
      <c r="A74" t="str">
        <f t="shared" si="2"/>
        <v>2015-03-31</v>
      </c>
      <c r="B74" t="str">
        <f>"0800"</f>
        <v>0800</v>
      </c>
      <c r="C74" t="s">
        <v>34</v>
      </c>
      <c r="E74" t="s">
        <v>18</v>
      </c>
      <c r="G74" s="1" t="s">
        <v>142</v>
      </c>
      <c r="I74" t="s">
        <v>15</v>
      </c>
      <c r="J74" t="s">
        <v>29</v>
      </c>
    </row>
    <row r="75" spans="1:10" ht="30">
      <c r="A75" t="str">
        <f t="shared" si="2"/>
        <v>2015-03-31</v>
      </c>
      <c r="B75" t="str">
        <f>"0830"</f>
        <v>0830</v>
      </c>
      <c r="C75" t="s">
        <v>23</v>
      </c>
      <c r="D75" t="s">
        <v>144</v>
      </c>
      <c r="E75" t="s">
        <v>18</v>
      </c>
      <c r="G75" s="1" t="s">
        <v>143</v>
      </c>
      <c r="H75" t="s">
        <v>14</v>
      </c>
      <c r="I75" t="s">
        <v>15</v>
      </c>
      <c r="J75" t="s">
        <v>26</v>
      </c>
    </row>
    <row r="76" spans="1:10" ht="60">
      <c r="A76" t="str">
        <f t="shared" si="2"/>
        <v>2015-03-31</v>
      </c>
      <c r="B76" t="str">
        <f>"0900"</f>
        <v>0900</v>
      </c>
      <c r="C76" t="s">
        <v>37</v>
      </c>
      <c r="E76" t="s">
        <v>18</v>
      </c>
      <c r="G76" s="1" t="s">
        <v>38</v>
      </c>
      <c r="H76" t="s">
        <v>14</v>
      </c>
      <c r="I76" t="s">
        <v>15</v>
      </c>
      <c r="J76" t="s">
        <v>39</v>
      </c>
    </row>
    <row r="77" spans="1:10" ht="30">
      <c r="A77" t="str">
        <f t="shared" si="2"/>
        <v>2015-03-31</v>
      </c>
      <c r="B77" t="str">
        <f>"0930"</f>
        <v>0930</v>
      </c>
      <c r="C77" t="s">
        <v>40</v>
      </c>
      <c r="D77" t="s">
        <v>146</v>
      </c>
      <c r="E77" t="s">
        <v>18</v>
      </c>
      <c r="G77" s="1" t="s">
        <v>145</v>
      </c>
      <c r="I77" t="s">
        <v>15</v>
      </c>
      <c r="J77" t="s">
        <v>22</v>
      </c>
    </row>
    <row r="78" spans="1:10" ht="30">
      <c r="A78" t="str">
        <f t="shared" si="2"/>
        <v>2015-03-31</v>
      </c>
      <c r="B78" t="str">
        <f>"1000"</f>
        <v>1000</v>
      </c>
      <c r="C78" t="s">
        <v>123</v>
      </c>
      <c r="D78" t="s">
        <v>125</v>
      </c>
      <c r="E78" t="s">
        <v>18</v>
      </c>
      <c r="G78" s="1" t="s">
        <v>124</v>
      </c>
      <c r="H78" t="s">
        <v>126</v>
      </c>
      <c r="I78" t="s">
        <v>67</v>
      </c>
      <c r="J78" t="s">
        <v>80</v>
      </c>
    </row>
    <row r="79" spans="1:10" ht="60">
      <c r="A79" t="str">
        <f t="shared" si="2"/>
        <v>2015-03-31</v>
      </c>
      <c r="B79" t="str">
        <f>"1030"</f>
        <v>1030</v>
      </c>
      <c r="C79" t="s">
        <v>118</v>
      </c>
      <c r="D79" t="s">
        <v>120</v>
      </c>
      <c r="E79" t="s">
        <v>18</v>
      </c>
      <c r="G79" s="1" t="s">
        <v>119</v>
      </c>
      <c r="I79" t="s">
        <v>13</v>
      </c>
      <c r="J79" t="s">
        <v>74</v>
      </c>
    </row>
    <row r="80" spans="1:10" ht="60">
      <c r="A80" t="str">
        <f t="shared" si="2"/>
        <v>2015-03-31</v>
      </c>
      <c r="B80" t="str">
        <f>"1045"</f>
        <v>1045</v>
      </c>
      <c r="C80" t="s">
        <v>118</v>
      </c>
      <c r="D80" t="s">
        <v>122</v>
      </c>
      <c r="E80" t="s">
        <v>18</v>
      </c>
      <c r="G80" s="1" t="s">
        <v>121</v>
      </c>
      <c r="I80" t="s">
        <v>13</v>
      </c>
      <c r="J80" t="s">
        <v>74</v>
      </c>
    </row>
    <row r="81" spans="1:10" ht="60">
      <c r="A81" t="str">
        <f t="shared" si="2"/>
        <v>2015-03-31</v>
      </c>
      <c r="B81" t="str">
        <f>"1100"</f>
        <v>1100</v>
      </c>
      <c r="C81" t="s">
        <v>127</v>
      </c>
      <c r="E81" t="s">
        <v>11</v>
      </c>
      <c r="G81" s="1" t="s">
        <v>128</v>
      </c>
      <c r="I81" t="s">
        <v>15</v>
      </c>
      <c r="J81" t="s">
        <v>129</v>
      </c>
    </row>
    <row r="82" spans="1:10" ht="60">
      <c r="A82" t="str">
        <f t="shared" si="2"/>
        <v>2015-03-31</v>
      </c>
      <c r="B82" t="str">
        <f>"1200"</f>
        <v>1200</v>
      </c>
      <c r="C82" t="s">
        <v>96</v>
      </c>
      <c r="E82" t="s">
        <v>18</v>
      </c>
      <c r="G82" s="1" t="s">
        <v>97</v>
      </c>
      <c r="I82" t="s">
        <v>15</v>
      </c>
      <c r="J82" t="s">
        <v>39</v>
      </c>
    </row>
    <row r="83" spans="1:10" ht="45">
      <c r="A83" t="str">
        <f t="shared" si="2"/>
        <v>2015-03-31</v>
      </c>
      <c r="B83" t="str">
        <f>"1230"</f>
        <v>1230</v>
      </c>
      <c r="C83" t="s">
        <v>147</v>
      </c>
      <c r="E83" t="s">
        <v>18</v>
      </c>
      <c r="G83" s="1" t="s">
        <v>148</v>
      </c>
      <c r="I83" t="s">
        <v>15</v>
      </c>
      <c r="J83" t="s">
        <v>36</v>
      </c>
    </row>
    <row r="84" spans="1:10" ht="45">
      <c r="A84" t="str">
        <f t="shared" si="2"/>
        <v>2015-03-31</v>
      </c>
      <c r="B84" t="str">
        <f>"1300"</f>
        <v>1300</v>
      </c>
      <c r="C84" t="s">
        <v>149</v>
      </c>
      <c r="D84" t="s">
        <v>149</v>
      </c>
      <c r="E84" t="s">
        <v>18</v>
      </c>
      <c r="G84" s="1" t="s">
        <v>150</v>
      </c>
      <c r="H84" t="s">
        <v>14</v>
      </c>
      <c r="I84" t="s">
        <v>15</v>
      </c>
      <c r="J84" t="s">
        <v>129</v>
      </c>
    </row>
    <row r="85" spans="1:10" ht="45">
      <c r="A85" t="str">
        <f t="shared" si="2"/>
        <v>2015-03-31</v>
      </c>
      <c r="B85" t="str">
        <f>"1400"</f>
        <v>1400</v>
      </c>
      <c r="C85" t="s">
        <v>151</v>
      </c>
      <c r="E85" t="s">
        <v>18</v>
      </c>
      <c r="G85" s="1" t="s">
        <v>152</v>
      </c>
      <c r="H85" t="s">
        <v>14</v>
      </c>
      <c r="I85" t="s">
        <v>15</v>
      </c>
      <c r="J85" t="s">
        <v>153</v>
      </c>
    </row>
    <row r="86" spans="1:10" ht="45">
      <c r="A86" t="str">
        <f t="shared" si="2"/>
        <v>2015-03-31</v>
      </c>
      <c r="B86" t="str">
        <f>"1430"</f>
        <v>1430</v>
      </c>
      <c r="C86" t="s">
        <v>34</v>
      </c>
      <c r="E86" t="s">
        <v>18</v>
      </c>
      <c r="G86" s="1" t="s">
        <v>142</v>
      </c>
      <c r="I86" t="s">
        <v>15</v>
      </c>
      <c r="J86" t="s">
        <v>29</v>
      </c>
    </row>
    <row r="87" spans="1:10" ht="45">
      <c r="A87" t="str">
        <f t="shared" si="2"/>
        <v>2015-03-31</v>
      </c>
      <c r="B87" t="str">
        <f>"1500"</f>
        <v>1500</v>
      </c>
      <c r="C87" t="s">
        <v>30</v>
      </c>
      <c r="E87" t="s">
        <v>18</v>
      </c>
      <c r="G87" s="1" t="s">
        <v>31</v>
      </c>
      <c r="H87" t="s">
        <v>14</v>
      </c>
      <c r="I87" t="s">
        <v>21</v>
      </c>
      <c r="J87" t="s">
        <v>33</v>
      </c>
    </row>
    <row r="88" spans="1:10" ht="30">
      <c r="A88" t="str">
        <f t="shared" si="2"/>
        <v>2015-03-31</v>
      </c>
      <c r="B88" t="str">
        <f>"1530"</f>
        <v>1530</v>
      </c>
      <c r="C88" t="s">
        <v>40</v>
      </c>
      <c r="D88" t="s">
        <v>146</v>
      </c>
      <c r="E88" t="s">
        <v>18</v>
      </c>
      <c r="G88" s="1" t="s">
        <v>145</v>
      </c>
      <c r="I88" t="s">
        <v>15</v>
      </c>
      <c r="J88" t="s">
        <v>22</v>
      </c>
    </row>
    <row r="89" spans="1:10" ht="60">
      <c r="A89" t="str">
        <f t="shared" si="2"/>
        <v>2015-03-31</v>
      </c>
      <c r="B89" t="str">
        <f>"1600"</f>
        <v>1600</v>
      </c>
      <c r="C89" t="s">
        <v>37</v>
      </c>
      <c r="E89" t="s">
        <v>18</v>
      </c>
      <c r="G89" s="1" t="s">
        <v>38</v>
      </c>
      <c r="H89" t="s">
        <v>14</v>
      </c>
      <c r="I89" t="s">
        <v>15</v>
      </c>
      <c r="J89" t="s">
        <v>39</v>
      </c>
    </row>
    <row r="90" spans="1:10" ht="45">
      <c r="A90" t="str">
        <f t="shared" si="2"/>
        <v>2015-03-31</v>
      </c>
      <c r="B90" t="str">
        <f>"1630"</f>
        <v>1630</v>
      </c>
      <c r="C90" t="s">
        <v>27</v>
      </c>
      <c r="E90" t="s">
        <v>18</v>
      </c>
      <c r="G90" s="1" t="s">
        <v>28</v>
      </c>
      <c r="H90" t="s">
        <v>14</v>
      </c>
      <c r="I90" t="s">
        <v>13</v>
      </c>
      <c r="J90" t="s">
        <v>39</v>
      </c>
    </row>
    <row r="91" spans="1:10" ht="45">
      <c r="A91" t="str">
        <f t="shared" si="2"/>
        <v>2015-03-31</v>
      </c>
      <c r="B91" t="str">
        <f>"1700"</f>
        <v>1700</v>
      </c>
      <c r="C91" t="s">
        <v>108</v>
      </c>
      <c r="D91" t="s">
        <v>141</v>
      </c>
      <c r="E91" t="s">
        <v>11</v>
      </c>
      <c r="G91" s="1" t="s">
        <v>109</v>
      </c>
      <c r="H91" t="s">
        <v>14</v>
      </c>
      <c r="I91" t="s">
        <v>111</v>
      </c>
      <c r="J91" t="s">
        <v>54</v>
      </c>
    </row>
    <row r="92" spans="1:10" ht="60">
      <c r="A92" t="str">
        <f t="shared" si="2"/>
        <v>2015-03-31</v>
      </c>
      <c r="B92" t="str">
        <f>"1730"</f>
        <v>1730</v>
      </c>
      <c r="C92" t="s">
        <v>117</v>
      </c>
      <c r="E92" t="s">
        <v>47</v>
      </c>
      <c r="G92" s="1" t="s">
        <v>48</v>
      </c>
      <c r="I92" t="s">
        <v>15</v>
      </c>
      <c r="J92" t="s">
        <v>29</v>
      </c>
    </row>
    <row r="93" spans="1:10" ht="60">
      <c r="A93" t="str">
        <f t="shared" si="2"/>
        <v>2015-03-31</v>
      </c>
      <c r="B93" t="str">
        <f>"1800"</f>
        <v>1800</v>
      </c>
      <c r="C93" t="s">
        <v>154</v>
      </c>
      <c r="D93" t="s">
        <v>156</v>
      </c>
      <c r="E93" t="s">
        <v>18</v>
      </c>
      <c r="G93" s="1" t="s">
        <v>155</v>
      </c>
      <c r="I93" t="s">
        <v>13</v>
      </c>
      <c r="J93" t="s">
        <v>74</v>
      </c>
    </row>
    <row r="94" spans="1:10" ht="60">
      <c r="A94" t="str">
        <f t="shared" si="2"/>
        <v>2015-03-31</v>
      </c>
      <c r="B94" t="str">
        <f>"1815"</f>
        <v>1815</v>
      </c>
      <c r="C94" t="s">
        <v>154</v>
      </c>
      <c r="D94" t="s">
        <v>158</v>
      </c>
      <c r="E94" t="s">
        <v>11</v>
      </c>
      <c r="G94" s="1" t="s">
        <v>157</v>
      </c>
      <c r="I94" t="s">
        <v>13</v>
      </c>
      <c r="J94" t="s">
        <v>159</v>
      </c>
    </row>
    <row r="95" spans="1:10" ht="45">
      <c r="A95" t="str">
        <f t="shared" si="2"/>
        <v>2015-03-31</v>
      </c>
      <c r="B95" t="str">
        <f>"1830"</f>
        <v>1830</v>
      </c>
      <c r="C95" t="s">
        <v>123</v>
      </c>
      <c r="D95" t="s">
        <v>161</v>
      </c>
      <c r="E95" t="s">
        <v>18</v>
      </c>
      <c r="G95" s="1" t="s">
        <v>160</v>
      </c>
      <c r="H95" t="s">
        <v>126</v>
      </c>
      <c r="I95" t="s">
        <v>67</v>
      </c>
      <c r="J95" t="s">
        <v>80</v>
      </c>
    </row>
    <row r="96" spans="1:10" ht="60">
      <c r="A96" t="str">
        <f t="shared" si="2"/>
        <v>2015-03-31</v>
      </c>
      <c r="B96" t="str">
        <f>"1900"</f>
        <v>1900</v>
      </c>
      <c r="C96" t="s">
        <v>117</v>
      </c>
      <c r="E96" t="s">
        <v>47</v>
      </c>
      <c r="G96" s="1" t="s">
        <v>48</v>
      </c>
      <c r="I96" t="s">
        <v>15</v>
      </c>
      <c r="J96" t="s">
        <v>29</v>
      </c>
    </row>
    <row r="97" spans="1:10" ht="45">
      <c r="A97" t="str">
        <f t="shared" si="2"/>
        <v>2015-03-31</v>
      </c>
      <c r="B97" t="str">
        <f>"1930"</f>
        <v>1930</v>
      </c>
      <c r="C97" t="s">
        <v>162</v>
      </c>
      <c r="E97" t="s">
        <v>11</v>
      </c>
      <c r="F97" t="s">
        <v>136</v>
      </c>
      <c r="G97" s="1" t="s">
        <v>163</v>
      </c>
      <c r="I97" t="s">
        <v>15</v>
      </c>
      <c r="J97" t="s">
        <v>33</v>
      </c>
    </row>
    <row r="98" spans="1:10" ht="60">
      <c r="A98" t="str">
        <f t="shared" si="2"/>
        <v>2015-03-31</v>
      </c>
      <c r="B98" t="str">
        <f>"2000"</f>
        <v>2000</v>
      </c>
      <c r="C98" t="s">
        <v>164</v>
      </c>
      <c r="D98" t="s">
        <v>166</v>
      </c>
      <c r="E98" t="s">
        <v>18</v>
      </c>
      <c r="G98" s="1" t="s">
        <v>165</v>
      </c>
      <c r="H98" t="s">
        <v>167</v>
      </c>
      <c r="I98" t="s">
        <v>15</v>
      </c>
      <c r="J98" t="s">
        <v>80</v>
      </c>
    </row>
    <row r="99" spans="1:10" ht="45">
      <c r="A99" t="str">
        <f t="shared" si="2"/>
        <v>2015-03-31</v>
      </c>
      <c r="B99" t="str">
        <f>"2030"</f>
        <v>2030</v>
      </c>
      <c r="C99" t="s">
        <v>168</v>
      </c>
      <c r="E99" t="s">
        <v>11</v>
      </c>
      <c r="F99" t="s">
        <v>136</v>
      </c>
      <c r="G99" s="1" t="s">
        <v>169</v>
      </c>
      <c r="H99" t="s">
        <v>14</v>
      </c>
      <c r="I99" t="s">
        <v>15</v>
      </c>
      <c r="J99" t="s">
        <v>170</v>
      </c>
    </row>
    <row r="100" spans="1:10" ht="30">
      <c r="A100" t="str">
        <f t="shared" si="2"/>
        <v>2015-03-31</v>
      </c>
      <c r="B100" t="str">
        <f>"2130"</f>
        <v>2130</v>
      </c>
      <c r="C100" t="s">
        <v>171</v>
      </c>
      <c r="E100" t="s">
        <v>18</v>
      </c>
      <c r="G100" s="1" t="s">
        <v>172</v>
      </c>
      <c r="H100" t="s">
        <v>14</v>
      </c>
      <c r="I100" t="s">
        <v>15</v>
      </c>
      <c r="J100" t="s">
        <v>80</v>
      </c>
    </row>
    <row r="101" spans="1:10" ht="15">
      <c r="A101" t="str">
        <f t="shared" si="2"/>
        <v>2015-03-31</v>
      </c>
      <c r="B101" t="str">
        <f>"2200"</f>
        <v>2200</v>
      </c>
      <c r="C101" t="s">
        <v>173</v>
      </c>
      <c r="E101" t="s">
        <v>47</v>
      </c>
      <c r="G101" s="1" t="s">
        <v>328</v>
      </c>
      <c r="I101" t="s">
        <v>13</v>
      </c>
      <c r="J101" t="s">
        <v>174</v>
      </c>
    </row>
    <row r="102" spans="1:10" ht="60">
      <c r="A102" t="str">
        <f aca="true" t="shared" si="3" ref="A102:A141">"2015-04-01"</f>
        <v>2015-04-01</v>
      </c>
      <c r="B102" t="str">
        <f>"0000"</f>
        <v>0000</v>
      </c>
      <c r="C102" t="s">
        <v>117</v>
      </c>
      <c r="E102" t="s">
        <v>47</v>
      </c>
      <c r="G102" s="1" t="s">
        <v>48</v>
      </c>
      <c r="I102" t="s">
        <v>15</v>
      </c>
      <c r="J102" t="s">
        <v>29</v>
      </c>
    </row>
    <row r="103" spans="1:10" ht="60">
      <c r="A103" t="str">
        <f t="shared" si="3"/>
        <v>2015-04-01</v>
      </c>
      <c r="B103" t="str">
        <f>"0030"</f>
        <v>0030</v>
      </c>
      <c r="C103" t="s">
        <v>154</v>
      </c>
      <c r="D103" t="s">
        <v>156</v>
      </c>
      <c r="E103" t="s">
        <v>18</v>
      </c>
      <c r="G103" s="1" t="s">
        <v>155</v>
      </c>
      <c r="I103" t="s">
        <v>13</v>
      </c>
      <c r="J103" t="s">
        <v>74</v>
      </c>
    </row>
    <row r="104" spans="1:10" ht="60">
      <c r="A104" t="str">
        <f t="shared" si="3"/>
        <v>2015-04-01</v>
      </c>
      <c r="B104" t="str">
        <f>"0045"</f>
        <v>0045</v>
      </c>
      <c r="C104" t="s">
        <v>154</v>
      </c>
      <c r="D104" t="s">
        <v>158</v>
      </c>
      <c r="E104" t="s">
        <v>11</v>
      </c>
      <c r="G104" s="1" t="s">
        <v>157</v>
      </c>
      <c r="I104" t="s">
        <v>13</v>
      </c>
      <c r="J104" t="s">
        <v>159</v>
      </c>
    </row>
    <row r="105" spans="1:10" ht="30">
      <c r="A105" t="str">
        <f t="shared" si="3"/>
        <v>2015-04-01</v>
      </c>
      <c r="B105" t="str">
        <f>"0100"</f>
        <v>0100</v>
      </c>
      <c r="C105" t="s">
        <v>175</v>
      </c>
      <c r="E105" t="s">
        <v>11</v>
      </c>
      <c r="F105" t="s">
        <v>176</v>
      </c>
      <c r="G105" s="1" t="s">
        <v>177</v>
      </c>
      <c r="H105" t="s">
        <v>14</v>
      </c>
      <c r="I105" t="s">
        <v>15</v>
      </c>
      <c r="J105" t="s">
        <v>178</v>
      </c>
    </row>
    <row r="106" spans="1:10" ht="60">
      <c r="A106" t="str">
        <f t="shared" si="3"/>
        <v>2015-04-01</v>
      </c>
      <c r="B106" t="str">
        <f>"0200"</f>
        <v>0200</v>
      </c>
      <c r="C106" t="s">
        <v>49</v>
      </c>
      <c r="E106" t="s">
        <v>11</v>
      </c>
      <c r="G106" s="1" t="s">
        <v>50</v>
      </c>
      <c r="I106" t="s">
        <v>13</v>
      </c>
      <c r="J106" t="s">
        <v>51</v>
      </c>
    </row>
    <row r="107" spans="1:10" ht="60">
      <c r="A107" t="str">
        <f t="shared" si="3"/>
        <v>2015-04-01</v>
      </c>
      <c r="B107" t="str">
        <f>"0300"</f>
        <v>0300</v>
      </c>
      <c r="C107" t="s">
        <v>179</v>
      </c>
      <c r="D107" t="s">
        <v>181</v>
      </c>
      <c r="E107" t="s">
        <v>11</v>
      </c>
      <c r="G107" s="1" t="s">
        <v>180</v>
      </c>
      <c r="I107" t="s">
        <v>15</v>
      </c>
      <c r="J107" t="s">
        <v>182</v>
      </c>
    </row>
    <row r="108" spans="1:10" ht="45">
      <c r="A108" t="str">
        <f t="shared" si="3"/>
        <v>2015-04-01</v>
      </c>
      <c r="B108" t="str">
        <f>"0400"</f>
        <v>0400</v>
      </c>
      <c r="C108" t="s">
        <v>49</v>
      </c>
      <c r="E108" t="s">
        <v>11</v>
      </c>
      <c r="F108" t="s">
        <v>136</v>
      </c>
      <c r="G108" s="1" t="s">
        <v>183</v>
      </c>
      <c r="I108" t="s">
        <v>15</v>
      </c>
      <c r="J108" t="s">
        <v>129</v>
      </c>
    </row>
    <row r="109" spans="1:10" ht="60">
      <c r="A109" t="str">
        <f t="shared" si="3"/>
        <v>2015-04-01</v>
      </c>
      <c r="B109" t="str">
        <f>"0500"</f>
        <v>0500</v>
      </c>
      <c r="C109" t="s">
        <v>179</v>
      </c>
      <c r="D109" t="s">
        <v>181</v>
      </c>
      <c r="E109" t="s">
        <v>11</v>
      </c>
      <c r="G109" s="1" t="s">
        <v>180</v>
      </c>
      <c r="I109" t="s">
        <v>15</v>
      </c>
      <c r="J109" t="s">
        <v>182</v>
      </c>
    </row>
    <row r="110" spans="1:10" ht="60">
      <c r="A110" t="str">
        <f t="shared" si="3"/>
        <v>2015-04-01</v>
      </c>
      <c r="B110" t="str">
        <f>"0600"</f>
        <v>0600</v>
      </c>
      <c r="C110" t="s">
        <v>17</v>
      </c>
      <c r="D110" t="s">
        <v>184</v>
      </c>
      <c r="E110" t="s">
        <v>18</v>
      </c>
      <c r="G110" s="1" t="s">
        <v>19</v>
      </c>
      <c r="H110" t="s">
        <v>14</v>
      </c>
      <c r="I110" t="s">
        <v>21</v>
      </c>
      <c r="J110" t="s">
        <v>22</v>
      </c>
    </row>
    <row r="111" spans="1:10" ht="45">
      <c r="A111" t="str">
        <f t="shared" si="3"/>
        <v>2015-04-01</v>
      </c>
      <c r="B111" t="str">
        <f>"0630"</f>
        <v>0630</v>
      </c>
      <c r="C111" t="s">
        <v>30</v>
      </c>
      <c r="E111" t="s">
        <v>18</v>
      </c>
      <c r="G111" s="1" t="s">
        <v>31</v>
      </c>
      <c r="H111" t="s">
        <v>14</v>
      </c>
      <c r="I111" t="s">
        <v>21</v>
      </c>
      <c r="J111" t="s">
        <v>33</v>
      </c>
    </row>
    <row r="112" spans="1:10" ht="45">
      <c r="A112" t="str">
        <f t="shared" si="3"/>
        <v>2015-04-01</v>
      </c>
      <c r="B112" t="str">
        <f>"0700"</f>
        <v>0700</v>
      </c>
      <c r="C112" t="s">
        <v>27</v>
      </c>
      <c r="E112" t="s">
        <v>18</v>
      </c>
      <c r="G112" s="1" t="s">
        <v>28</v>
      </c>
      <c r="H112" t="s">
        <v>14</v>
      </c>
      <c r="I112" t="s">
        <v>13</v>
      </c>
      <c r="J112" t="s">
        <v>39</v>
      </c>
    </row>
    <row r="113" spans="1:10" ht="45">
      <c r="A113" t="str">
        <f t="shared" si="3"/>
        <v>2015-04-01</v>
      </c>
      <c r="B113" t="str">
        <f>"0730"</f>
        <v>0730</v>
      </c>
      <c r="C113" t="s">
        <v>108</v>
      </c>
      <c r="D113" t="s">
        <v>185</v>
      </c>
      <c r="E113" t="s">
        <v>11</v>
      </c>
      <c r="G113" s="1" t="s">
        <v>109</v>
      </c>
      <c r="H113" t="s">
        <v>14</v>
      </c>
      <c r="I113" t="s">
        <v>111</v>
      </c>
      <c r="J113" t="s">
        <v>36</v>
      </c>
    </row>
    <row r="114" spans="1:10" ht="60">
      <c r="A114" t="str">
        <f t="shared" si="3"/>
        <v>2015-04-01</v>
      </c>
      <c r="B114" t="str">
        <f>"0800"</f>
        <v>0800</v>
      </c>
      <c r="C114" t="s">
        <v>34</v>
      </c>
      <c r="E114" t="s">
        <v>18</v>
      </c>
      <c r="G114" s="1" t="s">
        <v>186</v>
      </c>
      <c r="I114" t="s">
        <v>15</v>
      </c>
      <c r="J114" t="s">
        <v>26</v>
      </c>
    </row>
    <row r="115" spans="1:10" ht="45">
      <c r="A115" t="str">
        <f t="shared" si="3"/>
        <v>2015-04-01</v>
      </c>
      <c r="B115" t="str">
        <f>"0830"</f>
        <v>0830</v>
      </c>
      <c r="C115" t="s">
        <v>23</v>
      </c>
      <c r="D115" t="s">
        <v>188</v>
      </c>
      <c r="E115" t="s">
        <v>18</v>
      </c>
      <c r="G115" s="1" t="s">
        <v>187</v>
      </c>
      <c r="H115" t="s">
        <v>14</v>
      </c>
      <c r="I115" t="s">
        <v>15</v>
      </c>
      <c r="J115" t="s">
        <v>26</v>
      </c>
    </row>
    <row r="116" spans="1:10" ht="60">
      <c r="A116" t="str">
        <f t="shared" si="3"/>
        <v>2015-04-01</v>
      </c>
      <c r="B116" t="str">
        <f>"0900"</f>
        <v>0900</v>
      </c>
      <c r="C116" t="s">
        <v>37</v>
      </c>
      <c r="E116" t="s">
        <v>18</v>
      </c>
      <c r="G116" s="1" t="s">
        <v>38</v>
      </c>
      <c r="H116" t="s">
        <v>14</v>
      </c>
      <c r="I116" t="s">
        <v>15</v>
      </c>
      <c r="J116" t="s">
        <v>39</v>
      </c>
    </row>
    <row r="117" spans="1:10" ht="45">
      <c r="A117" t="str">
        <f t="shared" si="3"/>
        <v>2015-04-01</v>
      </c>
      <c r="B117" t="str">
        <f>"0930"</f>
        <v>0930</v>
      </c>
      <c r="C117" t="s">
        <v>40</v>
      </c>
      <c r="D117" t="s">
        <v>190</v>
      </c>
      <c r="E117" t="s">
        <v>18</v>
      </c>
      <c r="G117" s="1" t="s">
        <v>189</v>
      </c>
      <c r="I117" t="s">
        <v>15</v>
      </c>
      <c r="J117" t="s">
        <v>22</v>
      </c>
    </row>
    <row r="118" spans="1:10" ht="45">
      <c r="A118" t="str">
        <f t="shared" si="3"/>
        <v>2015-04-01</v>
      </c>
      <c r="B118" t="str">
        <f>"1000"</f>
        <v>1000</v>
      </c>
      <c r="C118" t="s">
        <v>123</v>
      </c>
      <c r="D118" t="s">
        <v>161</v>
      </c>
      <c r="E118" t="s">
        <v>18</v>
      </c>
      <c r="G118" s="1" t="s">
        <v>160</v>
      </c>
      <c r="H118" t="s">
        <v>126</v>
      </c>
      <c r="I118" t="s">
        <v>67</v>
      </c>
      <c r="J118" t="s">
        <v>80</v>
      </c>
    </row>
    <row r="119" spans="1:10" ht="60">
      <c r="A119" t="str">
        <f t="shared" si="3"/>
        <v>2015-04-01</v>
      </c>
      <c r="B119" t="str">
        <f>"1030"</f>
        <v>1030</v>
      </c>
      <c r="C119" t="s">
        <v>154</v>
      </c>
      <c r="D119" t="s">
        <v>156</v>
      </c>
      <c r="E119" t="s">
        <v>18</v>
      </c>
      <c r="G119" s="1" t="s">
        <v>155</v>
      </c>
      <c r="I119" t="s">
        <v>13</v>
      </c>
      <c r="J119" t="s">
        <v>74</v>
      </c>
    </row>
    <row r="120" spans="1:10" ht="60">
      <c r="A120" t="str">
        <f t="shared" si="3"/>
        <v>2015-04-01</v>
      </c>
      <c r="B120" t="str">
        <f>"1045"</f>
        <v>1045</v>
      </c>
      <c r="C120" t="s">
        <v>154</v>
      </c>
      <c r="D120" t="s">
        <v>158</v>
      </c>
      <c r="E120" t="s">
        <v>11</v>
      </c>
      <c r="G120" s="1" t="s">
        <v>157</v>
      </c>
      <c r="I120" t="s">
        <v>13</v>
      </c>
      <c r="J120" t="s">
        <v>159</v>
      </c>
    </row>
    <row r="121" spans="1:10" ht="45">
      <c r="A121" t="str">
        <f t="shared" si="3"/>
        <v>2015-04-01</v>
      </c>
      <c r="B121" t="str">
        <f>"1100"</f>
        <v>1100</v>
      </c>
      <c r="C121" t="s">
        <v>168</v>
      </c>
      <c r="D121" t="s">
        <v>168</v>
      </c>
      <c r="E121" t="s">
        <v>11</v>
      </c>
      <c r="F121" t="s">
        <v>136</v>
      </c>
      <c r="G121" s="1" t="s">
        <v>169</v>
      </c>
      <c r="H121" t="s">
        <v>14</v>
      </c>
      <c r="I121" t="s">
        <v>15</v>
      </c>
      <c r="J121" t="s">
        <v>170</v>
      </c>
    </row>
    <row r="122" spans="1:10" ht="15">
      <c r="A122" t="str">
        <f t="shared" si="3"/>
        <v>2015-04-01</v>
      </c>
      <c r="B122" t="str">
        <f>"1200"</f>
        <v>1200</v>
      </c>
      <c r="C122" t="s">
        <v>173</v>
      </c>
      <c r="E122" t="s">
        <v>47</v>
      </c>
      <c r="G122" s="1" t="s">
        <v>328</v>
      </c>
      <c r="I122" t="s">
        <v>13</v>
      </c>
      <c r="J122" t="s">
        <v>174</v>
      </c>
    </row>
    <row r="123" spans="1:10" ht="60">
      <c r="A123" t="str">
        <f t="shared" si="3"/>
        <v>2015-04-01</v>
      </c>
      <c r="B123" t="str">
        <f>"1400"</f>
        <v>1400</v>
      </c>
      <c r="C123" t="s">
        <v>164</v>
      </c>
      <c r="D123" t="s">
        <v>166</v>
      </c>
      <c r="E123" t="s">
        <v>18</v>
      </c>
      <c r="G123" s="1" t="s">
        <v>165</v>
      </c>
      <c r="H123" t="s">
        <v>167</v>
      </c>
      <c r="I123" t="s">
        <v>15</v>
      </c>
      <c r="J123" t="s">
        <v>80</v>
      </c>
    </row>
    <row r="124" spans="1:10" ht="60">
      <c r="A124" t="str">
        <f t="shared" si="3"/>
        <v>2015-04-01</v>
      </c>
      <c r="B124" t="str">
        <f>"1430"</f>
        <v>1430</v>
      </c>
      <c r="C124" t="s">
        <v>34</v>
      </c>
      <c r="E124" t="s">
        <v>18</v>
      </c>
      <c r="G124" s="1" t="s">
        <v>186</v>
      </c>
      <c r="I124" t="s">
        <v>15</v>
      </c>
      <c r="J124" t="s">
        <v>26</v>
      </c>
    </row>
    <row r="125" spans="1:10" ht="45">
      <c r="A125" t="str">
        <f t="shared" si="3"/>
        <v>2015-04-01</v>
      </c>
      <c r="B125" t="str">
        <f>"1500"</f>
        <v>1500</v>
      </c>
      <c r="C125" t="s">
        <v>30</v>
      </c>
      <c r="E125" t="s">
        <v>18</v>
      </c>
      <c r="G125" s="1" t="s">
        <v>31</v>
      </c>
      <c r="H125" t="s">
        <v>14</v>
      </c>
      <c r="I125" t="s">
        <v>21</v>
      </c>
      <c r="J125" t="s">
        <v>33</v>
      </c>
    </row>
    <row r="126" spans="1:10" ht="45">
      <c r="A126" t="str">
        <f t="shared" si="3"/>
        <v>2015-04-01</v>
      </c>
      <c r="B126" t="str">
        <f>"1530"</f>
        <v>1530</v>
      </c>
      <c r="C126" t="s">
        <v>40</v>
      </c>
      <c r="D126" t="s">
        <v>190</v>
      </c>
      <c r="E126" t="s">
        <v>18</v>
      </c>
      <c r="G126" s="1" t="s">
        <v>189</v>
      </c>
      <c r="I126" t="s">
        <v>15</v>
      </c>
      <c r="J126" t="s">
        <v>22</v>
      </c>
    </row>
    <row r="127" spans="1:10" ht="60">
      <c r="A127" t="str">
        <f t="shared" si="3"/>
        <v>2015-04-01</v>
      </c>
      <c r="B127" t="str">
        <f>"1600"</f>
        <v>1600</v>
      </c>
      <c r="C127" t="s">
        <v>37</v>
      </c>
      <c r="E127" t="s">
        <v>18</v>
      </c>
      <c r="G127" s="1" t="s">
        <v>38</v>
      </c>
      <c r="H127" t="s">
        <v>14</v>
      </c>
      <c r="I127" t="s">
        <v>15</v>
      </c>
      <c r="J127" t="s">
        <v>39</v>
      </c>
    </row>
    <row r="128" spans="1:10" ht="45">
      <c r="A128" t="str">
        <f t="shared" si="3"/>
        <v>2015-04-01</v>
      </c>
      <c r="B128" t="str">
        <f>"1630"</f>
        <v>1630</v>
      </c>
      <c r="C128" t="s">
        <v>27</v>
      </c>
      <c r="E128" t="s">
        <v>18</v>
      </c>
      <c r="G128" s="1" t="s">
        <v>28</v>
      </c>
      <c r="H128" t="s">
        <v>14</v>
      </c>
      <c r="I128" t="s">
        <v>13</v>
      </c>
      <c r="J128" t="s">
        <v>39</v>
      </c>
    </row>
    <row r="129" spans="1:10" ht="45">
      <c r="A129" t="str">
        <f t="shared" si="3"/>
        <v>2015-04-01</v>
      </c>
      <c r="B129" t="str">
        <f>"1700"</f>
        <v>1700</v>
      </c>
      <c r="C129" t="s">
        <v>108</v>
      </c>
      <c r="E129" t="s">
        <v>11</v>
      </c>
      <c r="G129" s="1" t="s">
        <v>109</v>
      </c>
      <c r="H129" t="s">
        <v>14</v>
      </c>
      <c r="I129" t="s">
        <v>111</v>
      </c>
      <c r="J129" t="s">
        <v>36</v>
      </c>
    </row>
    <row r="130" spans="1:10" ht="60">
      <c r="A130" t="str">
        <f t="shared" si="3"/>
        <v>2015-04-01</v>
      </c>
      <c r="B130" t="str">
        <f>"1730"</f>
        <v>1730</v>
      </c>
      <c r="C130" t="s">
        <v>117</v>
      </c>
      <c r="E130" t="s">
        <v>47</v>
      </c>
      <c r="G130" s="1" t="s">
        <v>48</v>
      </c>
      <c r="I130" t="s">
        <v>15</v>
      </c>
      <c r="J130" t="s">
        <v>29</v>
      </c>
    </row>
    <row r="131" spans="1:10" ht="60">
      <c r="A131" t="str">
        <f t="shared" si="3"/>
        <v>2015-04-01</v>
      </c>
      <c r="B131" t="str">
        <f>"1800"</f>
        <v>1800</v>
      </c>
      <c r="C131" t="s">
        <v>191</v>
      </c>
      <c r="D131" t="s">
        <v>193</v>
      </c>
      <c r="E131" t="s">
        <v>18</v>
      </c>
      <c r="G131" s="1" t="s">
        <v>192</v>
      </c>
      <c r="I131" t="s">
        <v>13</v>
      </c>
      <c r="J131" t="s">
        <v>159</v>
      </c>
    </row>
    <row r="132" spans="1:10" ht="45">
      <c r="A132" t="str">
        <f t="shared" si="3"/>
        <v>2015-04-01</v>
      </c>
      <c r="B132" t="str">
        <f>"1815"</f>
        <v>1815</v>
      </c>
      <c r="C132" t="s">
        <v>191</v>
      </c>
      <c r="D132" t="s">
        <v>195</v>
      </c>
      <c r="E132" t="s">
        <v>18</v>
      </c>
      <c r="G132" s="1" t="s">
        <v>194</v>
      </c>
      <c r="I132" t="s">
        <v>13</v>
      </c>
      <c r="J132" t="s">
        <v>74</v>
      </c>
    </row>
    <row r="133" spans="1:10" ht="45">
      <c r="A133" t="str">
        <f t="shared" si="3"/>
        <v>2015-04-01</v>
      </c>
      <c r="B133" t="str">
        <f>"1830"</f>
        <v>1830</v>
      </c>
      <c r="C133" t="s">
        <v>123</v>
      </c>
      <c r="D133" t="s">
        <v>197</v>
      </c>
      <c r="E133" t="s">
        <v>18</v>
      </c>
      <c r="G133" s="1" t="s">
        <v>196</v>
      </c>
      <c r="H133" t="s">
        <v>126</v>
      </c>
      <c r="I133" t="s">
        <v>67</v>
      </c>
      <c r="J133" t="s">
        <v>80</v>
      </c>
    </row>
    <row r="134" spans="1:10" ht="60">
      <c r="A134" t="str">
        <f t="shared" si="3"/>
        <v>2015-04-01</v>
      </c>
      <c r="B134" t="str">
        <f>"1900"</f>
        <v>1900</v>
      </c>
      <c r="C134" t="s">
        <v>117</v>
      </c>
      <c r="E134" t="s">
        <v>47</v>
      </c>
      <c r="G134" s="1" t="s">
        <v>48</v>
      </c>
      <c r="I134" t="s">
        <v>15</v>
      </c>
      <c r="J134" t="s">
        <v>29</v>
      </c>
    </row>
    <row r="135" spans="1:10" ht="45">
      <c r="A135" t="str">
        <f t="shared" si="3"/>
        <v>2015-04-01</v>
      </c>
      <c r="B135" t="str">
        <f>"1930"</f>
        <v>1930</v>
      </c>
      <c r="C135" t="s">
        <v>198</v>
      </c>
      <c r="G135" s="1" t="s">
        <v>199</v>
      </c>
      <c r="I135" t="s">
        <v>13</v>
      </c>
      <c r="J135" t="s">
        <v>200</v>
      </c>
    </row>
    <row r="136" spans="1:10" ht="45">
      <c r="A136" t="str">
        <f t="shared" si="3"/>
        <v>2015-04-01</v>
      </c>
      <c r="B136" t="str">
        <f>"2100"</f>
        <v>2100</v>
      </c>
      <c r="C136" t="s">
        <v>201</v>
      </c>
      <c r="E136" t="s">
        <v>18</v>
      </c>
      <c r="G136" s="1" t="s">
        <v>202</v>
      </c>
      <c r="H136" t="s">
        <v>14</v>
      </c>
      <c r="I136" t="s">
        <v>15</v>
      </c>
      <c r="J136" t="s">
        <v>39</v>
      </c>
    </row>
    <row r="137" spans="1:10" ht="45">
      <c r="A137" t="str">
        <f t="shared" si="3"/>
        <v>2015-04-01</v>
      </c>
      <c r="B137" t="str">
        <f>"2130"</f>
        <v>2130</v>
      </c>
      <c r="C137" t="s">
        <v>68</v>
      </c>
      <c r="G137" s="1" t="s">
        <v>69</v>
      </c>
      <c r="I137" t="s">
        <v>15</v>
      </c>
      <c r="J137" t="s">
        <v>70</v>
      </c>
    </row>
    <row r="138" spans="1:10" ht="45">
      <c r="A138" t="str">
        <f t="shared" si="3"/>
        <v>2015-04-01</v>
      </c>
      <c r="B138" t="str">
        <f>"2230"</f>
        <v>2230</v>
      </c>
      <c r="C138" t="s">
        <v>204</v>
      </c>
      <c r="E138" t="s">
        <v>102</v>
      </c>
      <c r="F138" t="s">
        <v>205</v>
      </c>
      <c r="G138" s="1" t="s">
        <v>206</v>
      </c>
      <c r="H138" t="s">
        <v>14</v>
      </c>
      <c r="I138" t="s">
        <v>15</v>
      </c>
      <c r="J138" t="s">
        <v>39</v>
      </c>
    </row>
    <row r="139" spans="1:10" ht="60">
      <c r="A139" t="str">
        <f t="shared" si="3"/>
        <v>2015-04-01</v>
      </c>
      <c r="B139" t="str">
        <f>"2300"</f>
        <v>2300</v>
      </c>
      <c r="C139" t="s">
        <v>117</v>
      </c>
      <c r="E139" t="s">
        <v>47</v>
      </c>
      <c r="G139" s="1" t="s">
        <v>48</v>
      </c>
      <c r="I139" t="s">
        <v>15</v>
      </c>
      <c r="J139" t="s">
        <v>29</v>
      </c>
    </row>
    <row r="140" spans="1:10" ht="60">
      <c r="A140" t="str">
        <f t="shared" si="3"/>
        <v>2015-04-01</v>
      </c>
      <c r="B140" t="str">
        <f>"2330"</f>
        <v>2330</v>
      </c>
      <c r="C140" t="s">
        <v>191</v>
      </c>
      <c r="D140" t="s">
        <v>193</v>
      </c>
      <c r="E140" t="s">
        <v>18</v>
      </c>
      <c r="G140" s="1" t="s">
        <v>192</v>
      </c>
      <c r="I140" t="s">
        <v>13</v>
      </c>
      <c r="J140" t="s">
        <v>159</v>
      </c>
    </row>
    <row r="141" spans="1:10" ht="45">
      <c r="A141" t="str">
        <f t="shared" si="3"/>
        <v>2015-04-01</v>
      </c>
      <c r="B141" t="str">
        <f>"2345"</f>
        <v>2345</v>
      </c>
      <c r="C141" t="s">
        <v>191</v>
      </c>
      <c r="D141" t="s">
        <v>195</v>
      </c>
      <c r="E141" t="s">
        <v>18</v>
      </c>
      <c r="G141" s="1" t="s">
        <v>194</v>
      </c>
      <c r="I141" t="s">
        <v>13</v>
      </c>
      <c r="J141" t="s">
        <v>74</v>
      </c>
    </row>
    <row r="142" spans="1:10" ht="45">
      <c r="A142" t="str">
        <f aca="true" t="shared" si="4" ref="A142:A175">"2015-04-02"</f>
        <v>2015-04-02</v>
      </c>
      <c r="B142" t="str">
        <f>"0000"</f>
        <v>0000</v>
      </c>
      <c r="C142" t="s">
        <v>10</v>
      </c>
      <c r="E142" t="s">
        <v>11</v>
      </c>
      <c r="G142" s="1" t="s">
        <v>12</v>
      </c>
      <c r="H142" t="s">
        <v>14</v>
      </c>
      <c r="I142" t="s">
        <v>15</v>
      </c>
      <c r="J142" t="s">
        <v>106</v>
      </c>
    </row>
    <row r="143" spans="1:10" ht="60">
      <c r="A143" t="str">
        <f t="shared" si="4"/>
        <v>2015-04-02</v>
      </c>
      <c r="B143" t="str">
        <f>"0600"</f>
        <v>0600</v>
      </c>
      <c r="C143" t="s">
        <v>17</v>
      </c>
      <c r="D143" t="s">
        <v>20</v>
      </c>
      <c r="E143" t="s">
        <v>18</v>
      </c>
      <c r="G143" s="1" t="s">
        <v>19</v>
      </c>
      <c r="H143" t="s">
        <v>14</v>
      </c>
      <c r="I143" t="s">
        <v>21</v>
      </c>
      <c r="J143" t="s">
        <v>22</v>
      </c>
    </row>
    <row r="144" spans="1:10" ht="45">
      <c r="A144" t="str">
        <f t="shared" si="4"/>
        <v>2015-04-02</v>
      </c>
      <c r="B144" t="str">
        <f>"0630"</f>
        <v>0630</v>
      </c>
      <c r="C144" t="s">
        <v>30</v>
      </c>
      <c r="E144" t="s">
        <v>18</v>
      </c>
      <c r="G144" s="1" t="s">
        <v>31</v>
      </c>
      <c r="H144" t="s">
        <v>14</v>
      </c>
      <c r="I144" t="s">
        <v>21</v>
      </c>
      <c r="J144" t="s">
        <v>33</v>
      </c>
    </row>
    <row r="145" spans="1:10" ht="45">
      <c r="A145" t="str">
        <f t="shared" si="4"/>
        <v>2015-04-02</v>
      </c>
      <c r="B145" t="str">
        <f>"0700"</f>
        <v>0700</v>
      </c>
      <c r="C145" t="s">
        <v>27</v>
      </c>
      <c r="E145" t="s">
        <v>18</v>
      </c>
      <c r="G145" s="1" t="s">
        <v>28</v>
      </c>
      <c r="H145" t="s">
        <v>14</v>
      </c>
      <c r="I145" t="s">
        <v>13</v>
      </c>
      <c r="J145" t="s">
        <v>39</v>
      </c>
    </row>
    <row r="146" spans="1:10" ht="45">
      <c r="A146" t="str">
        <f t="shared" si="4"/>
        <v>2015-04-02</v>
      </c>
      <c r="B146" t="str">
        <f>"0730"</f>
        <v>0730</v>
      </c>
      <c r="C146" t="s">
        <v>108</v>
      </c>
      <c r="D146" t="s">
        <v>207</v>
      </c>
      <c r="E146" t="s">
        <v>11</v>
      </c>
      <c r="G146" s="1" t="s">
        <v>109</v>
      </c>
      <c r="H146" t="s">
        <v>14</v>
      </c>
      <c r="I146" t="s">
        <v>111</v>
      </c>
      <c r="J146" t="s">
        <v>29</v>
      </c>
    </row>
    <row r="147" spans="1:10" ht="60">
      <c r="A147" t="str">
        <f t="shared" si="4"/>
        <v>2015-04-02</v>
      </c>
      <c r="B147" t="str">
        <f>"0800"</f>
        <v>0800</v>
      </c>
      <c r="C147" t="s">
        <v>34</v>
      </c>
      <c r="E147" t="s">
        <v>18</v>
      </c>
      <c r="G147" s="1" t="s">
        <v>208</v>
      </c>
      <c r="I147" t="s">
        <v>15</v>
      </c>
      <c r="J147" t="s">
        <v>26</v>
      </c>
    </row>
    <row r="148" spans="1:10" ht="45">
      <c r="A148" t="str">
        <f t="shared" si="4"/>
        <v>2015-04-02</v>
      </c>
      <c r="B148" t="str">
        <f>"0830"</f>
        <v>0830</v>
      </c>
      <c r="C148" t="s">
        <v>23</v>
      </c>
      <c r="D148" t="s">
        <v>25</v>
      </c>
      <c r="E148" t="s">
        <v>18</v>
      </c>
      <c r="G148" s="1" t="s">
        <v>24</v>
      </c>
      <c r="H148" t="s">
        <v>14</v>
      </c>
      <c r="I148" t="s">
        <v>15</v>
      </c>
      <c r="J148" t="s">
        <v>26</v>
      </c>
    </row>
    <row r="149" spans="1:10" ht="60">
      <c r="A149" t="str">
        <f t="shared" si="4"/>
        <v>2015-04-02</v>
      </c>
      <c r="B149" t="str">
        <f>"0900"</f>
        <v>0900</v>
      </c>
      <c r="C149" t="s">
        <v>37</v>
      </c>
      <c r="E149" t="s">
        <v>18</v>
      </c>
      <c r="G149" s="1" t="s">
        <v>38</v>
      </c>
      <c r="H149" t="s">
        <v>14</v>
      </c>
      <c r="I149" t="s">
        <v>15</v>
      </c>
      <c r="J149" t="s">
        <v>22</v>
      </c>
    </row>
    <row r="150" spans="1:10" ht="30">
      <c r="A150" t="str">
        <f t="shared" si="4"/>
        <v>2015-04-02</v>
      </c>
      <c r="B150" t="str">
        <f>"0930"</f>
        <v>0930</v>
      </c>
      <c r="C150" t="s">
        <v>40</v>
      </c>
      <c r="D150" t="s">
        <v>42</v>
      </c>
      <c r="E150" t="s">
        <v>18</v>
      </c>
      <c r="G150" s="1" t="s">
        <v>41</v>
      </c>
      <c r="I150" t="s">
        <v>15</v>
      </c>
      <c r="J150" t="s">
        <v>39</v>
      </c>
    </row>
    <row r="151" spans="1:10" ht="45">
      <c r="A151" t="str">
        <f t="shared" si="4"/>
        <v>2015-04-02</v>
      </c>
      <c r="B151" t="str">
        <f>"1000"</f>
        <v>1000</v>
      </c>
      <c r="C151" t="s">
        <v>123</v>
      </c>
      <c r="D151" t="s">
        <v>197</v>
      </c>
      <c r="E151" t="s">
        <v>18</v>
      </c>
      <c r="G151" s="1" t="s">
        <v>196</v>
      </c>
      <c r="H151" t="s">
        <v>126</v>
      </c>
      <c r="I151" t="s">
        <v>67</v>
      </c>
      <c r="J151" t="s">
        <v>80</v>
      </c>
    </row>
    <row r="152" spans="1:10" ht="60">
      <c r="A152" t="str">
        <f t="shared" si="4"/>
        <v>2015-04-02</v>
      </c>
      <c r="B152" t="str">
        <f>"1030"</f>
        <v>1030</v>
      </c>
      <c r="C152" t="s">
        <v>191</v>
      </c>
      <c r="D152" t="s">
        <v>193</v>
      </c>
      <c r="E152" t="s">
        <v>18</v>
      </c>
      <c r="G152" s="1" t="s">
        <v>192</v>
      </c>
      <c r="I152" t="s">
        <v>13</v>
      </c>
      <c r="J152" t="s">
        <v>159</v>
      </c>
    </row>
    <row r="153" spans="1:10" ht="45">
      <c r="A153" t="str">
        <f t="shared" si="4"/>
        <v>2015-04-02</v>
      </c>
      <c r="B153" t="str">
        <f>"1045"</f>
        <v>1045</v>
      </c>
      <c r="C153" t="s">
        <v>191</v>
      </c>
      <c r="D153" t="s">
        <v>195</v>
      </c>
      <c r="E153" t="s">
        <v>18</v>
      </c>
      <c r="G153" s="1" t="s">
        <v>194</v>
      </c>
      <c r="I153" t="s">
        <v>13</v>
      </c>
      <c r="J153" t="s">
        <v>74</v>
      </c>
    </row>
    <row r="154" spans="1:10" ht="45">
      <c r="A154" t="str">
        <f t="shared" si="4"/>
        <v>2015-04-02</v>
      </c>
      <c r="B154" t="str">
        <f>"1100"</f>
        <v>1100</v>
      </c>
      <c r="C154" t="s">
        <v>68</v>
      </c>
      <c r="G154" s="1" t="s">
        <v>69</v>
      </c>
      <c r="I154" t="s">
        <v>15</v>
      </c>
      <c r="J154" t="s">
        <v>70</v>
      </c>
    </row>
    <row r="155" spans="1:10" ht="45">
      <c r="A155" t="str">
        <f t="shared" si="4"/>
        <v>2015-04-02</v>
      </c>
      <c r="B155" t="str">
        <f>"1200"</f>
        <v>1200</v>
      </c>
      <c r="C155" t="s">
        <v>204</v>
      </c>
      <c r="E155" t="s">
        <v>102</v>
      </c>
      <c r="F155" t="s">
        <v>205</v>
      </c>
      <c r="G155" s="1" t="s">
        <v>206</v>
      </c>
      <c r="H155" t="s">
        <v>14</v>
      </c>
      <c r="I155" t="s">
        <v>15</v>
      </c>
      <c r="J155" t="s">
        <v>39</v>
      </c>
    </row>
    <row r="156" spans="1:10" ht="45">
      <c r="A156" t="str">
        <f t="shared" si="4"/>
        <v>2015-04-02</v>
      </c>
      <c r="B156" t="str">
        <f>"1230"</f>
        <v>1230</v>
      </c>
      <c r="C156" t="s">
        <v>201</v>
      </c>
      <c r="D156" t="s">
        <v>203</v>
      </c>
      <c r="E156" t="s">
        <v>18</v>
      </c>
      <c r="G156" s="1" t="s">
        <v>202</v>
      </c>
      <c r="H156" t="s">
        <v>14</v>
      </c>
      <c r="I156" t="s">
        <v>15</v>
      </c>
      <c r="J156" t="s">
        <v>39</v>
      </c>
    </row>
    <row r="157" spans="1:10" ht="45">
      <c r="A157" t="str">
        <f t="shared" si="4"/>
        <v>2015-04-02</v>
      </c>
      <c r="B157" t="str">
        <f>"1300"</f>
        <v>1300</v>
      </c>
      <c r="C157" t="s">
        <v>198</v>
      </c>
      <c r="G157" s="1" t="s">
        <v>199</v>
      </c>
      <c r="I157" t="s">
        <v>13</v>
      </c>
      <c r="J157" t="s">
        <v>200</v>
      </c>
    </row>
    <row r="158" spans="1:10" ht="60">
      <c r="A158" t="str">
        <f t="shared" si="4"/>
        <v>2015-04-02</v>
      </c>
      <c r="B158" t="str">
        <f>"1430"</f>
        <v>1430</v>
      </c>
      <c r="C158" t="s">
        <v>34</v>
      </c>
      <c r="E158" t="s">
        <v>18</v>
      </c>
      <c r="G158" s="1" t="s">
        <v>208</v>
      </c>
      <c r="I158" t="s">
        <v>15</v>
      </c>
      <c r="J158" t="s">
        <v>26</v>
      </c>
    </row>
    <row r="159" spans="1:10" ht="45">
      <c r="A159" t="str">
        <f t="shared" si="4"/>
        <v>2015-04-02</v>
      </c>
      <c r="B159" t="str">
        <f>"1500"</f>
        <v>1500</v>
      </c>
      <c r="C159" t="s">
        <v>30</v>
      </c>
      <c r="E159" t="s">
        <v>18</v>
      </c>
      <c r="G159" s="1" t="s">
        <v>31</v>
      </c>
      <c r="H159" t="s">
        <v>14</v>
      </c>
      <c r="I159" t="s">
        <v>21</v>
      </c>
      <c r="J159" t="s">
        <v>33</v>
      </c>
    </row>
    <row r="160" spans="1:10" ht="30">
      <c r="A160" t="str">
        <f t="shared" si="4"/>
        <v>2015-04-02</v>
      </c>
      <c r="B160" t="str">
        <f>"1530"</f>
        <v>1530</v>
      </c>
      <c r="C160" t="s">
        <v>40</v>
      </c>
      <c r="D160" t="s">
        <v>42</v>
      </c>
      <c r="E160" t="s">
        <v>18</v>
      </c>
      <c r="G160" s="1" t="s">
        <v>41</v>
      </c>
      <c r="I160" t="s">
        <v>15</v>
      </c>
      <c r="J160" t="s">
        <v>39</v>
      </c>
    </row>
    <row r="161" spans="1:10" ht="60">
      <c r="A161" t="str">
        <f t="shared" si="4"/>
        <v>2015-04-02</v>
      </c>
      <c r="B161" t="str">
        <f>"1600"</f>
        <v>1600</v>
      </c>
      <c r="C161" t="s">
        <v>37</v>
      </c>
      <c r="E161" t="s">
        <v>18</v>
      </c>
      <c r="G161" s="1" t="s">
        <v>38</v>
      </c>
      <c r="H161" t="s">
        <v>14</v>
      </c>
      <c r="I161" t="s">
        <v>15</v>
      </c>
      <c r="J161" t="s">
        <v>22</v>
      </c>
    </row>
    <row r="162" spans="1:10" ht="45">
      <c r="A162" t="str">
        <f t="shared" si="4"/>
        <v>2015-04-02</v>
      </c>
      <c r="B162" t="str">
        <f>"1630"</f>
        <v>1630</v>
      </c>
      <c r="C162" t="s">
        <v>27</v>
      </c>
      <c r="E162" t="s">
        <v>18</v>
      </c>
      <c r="G162" s="1" t="s">
        <v>28</v>
      </c>
      <c r="H162" t="s">
        <v>14</v>
      </c>
      <c r="I162" t="s">
        <v>13</v>
      </c>
      <c r="J162" t="s">
        <v>39</v>
      </c>
    </row>
    <row r="163" spans="1:10" ht="45">
      <c r="A163" t="str">
        <f t="shared" si="4"/>
        <v>2015-04-02</v>
      </c>
      <c r="B163" t="str">
        <f>"1700"</f>
        <v>1700</v>
      </c>
      <c r="C163" t="s">
        <v>108</v>
      </c>
      <c r="D163" t="s">
        <v>207</v>
      </c>
      <c r="E163" t="s">
        <v>11</v>
      </c>
      <c r="G163" s="1" t="s">
        <v>109</v>
      </c>
      <c r="H163" t="s">
        <v>14</v>
      </c>
      <c r="I163" t="s">
        <v>111</v>
      </c>
      <c r="J163" t="s">
        <v>29</v>
      </c>
    </row>
    <row r="164" spans="1:10" ht="60">
      <c r="A164" t="str">
        <f t="shared" si="4"/>
        <v>2015-04-02</v>
      </c>
      <c r="B164" t="str">
        <f>"1730"</f>
        <v>1730</v>
      </c>
      <c r="C164" t="s">
        <v>117</v>
      </c>
      <c r="E164" t="s">
        <v>47</v>
      </c>
      <c r="G164" s="1" t="s">
        <v>48</v>
      </c>
      <c r="I164" t="s">
        <v>15</v>
      </c>
      <c r="J164" t="s">
        <v>29</v>
      </c>
    </row>
    <row r="165" spans="1:10" ht="60">
      <c r="A165" t="str">
        <f t="shared" si="4"/>
        <v>2015-04-02</v>
      </c>
      <c r="B165" t="str">
        <f>"1800"</f>
        <v>1800</v>
      </c>
      <c r="C165" t="s">
        <v>209</v>
      </c>
      <c r="D165" t="s">
        <v>211</v>
      </c>
      <c r="E165" t="s">
        <v>18</v>
      </c>
      <c r="G165" s="1" t="s">
        <v>210</v>
      </c>
      <c r="I165" t="s">
        <v>13</v>
      </c>
      <c r="J165" t="s">
        <v>77</v>
      </c>
    </row>
    <row r="166" spans="1:10" ht="45">
      <c r="A166" t="str">
        <f t="shared" si="4"/>
        <v>2015-04-02</v>
      </c>
      <c r="B166" t="str">
        <f>"1815"</f>
        <v>1815</v>
      </c>
      <c r="C166" t="s">
        <v>209</v>
      </c>
      <c r="D166" t="s">
        <v>213</v>
      </c>
      <c r="E166" t="s">
        <v>11</v>
      </c>
      <c r="G166" s="1" t="s">
        <v>212</v>
      </c>
      <c r="I166" t="s">
        <v>13</v>
      </c>
      <c r="J166" t="s">
        <v>74</v>
      </c>
    </row>
    <row r="167" spans="1:10" ht="30">
      <c r="A167" t="str">
        <f t="shared" si="4"/>
        <v>2015-04-02</v>
      </c>
      <c r="B167" t="str">
        <f>"1830"</f>
        <v>1830</v>
      </c>
      <c r="C167" t="s">
        <v>123</v>
      </c>
      <c r="D167" t="s">
        <v>215</v>
      </c>
      <c r="E167" t="s">
        <v>11</v>
      </c>
      <c r="G167" s="1" t="s">
        <v>214</v>
      </c>
      <c r="H167" t="s">
        <v>126</v>
      </c>
      <c r="I167" t="s">
        <v>67</v>
      </c>
      <c r="J167" t="s">
        <v>216</v>
      </c>
    </row>
    <row r="168" spans="1:10" ht="60">
      <c r="A168" t="str">
        <f t="shared" si="4"/>
        <v>2015-04-02</v>
      </c>
      <c r="B168" t="str">
        <f>"1900"</f>
        <v>1900</v>
      </c>
      <c r="C168" t="s">
        <v>117</v>
      </c>
      <c r="E168" t="s">
        <v>47</v>
      </c>
      <c r="G168" s="1" t="s">
        <v>48</v>
      </c>
      <c r="I168" t="s">
        <v>15</v>
      </c>
      <c r="J168" t="s">
        <v>29</v>
      </c>
    </row>
    <row r="169" spans="1:10" ht="30">
      <c r="A169" t="str">
        <f t="shared" si="4"/>
        <v>2015-04-02</v>
      </c>
      <c r="B169" t="str">
        <f>"1930"</f>
        <v>1930</v>
      </c>
      <c r="C169" t="s">
        <v>217</v>
      </c>
      <c r="E169" t="s">
        <v>47</v>
      </c>
      <c r="G169" s="1" t="s">
        <v>218</v>
      </c>
      <c r="I169" t="s">
        <v>13</v>
      </c>
      <c r="J169" t="s">
        <v>219</v>
      </c>
    </row>
    <row r="170" spans="1:10" ht="60">
      <c r="A170" t="str">
        <f t="shared" si="4"/>
        <v>2015-04-02</v>
      </c>
      <c r="B170" t="str">
        <f>"2140"</f>
        <v>2140</v>
      </c>
      <c r="C170" t="s">
        <v>209</v>
      </c>
      <c r="D170" t="s">
        <v>221</v>
      </c>
      <c r="E170" t="s">
        <v>18</v>
      </c>
      <c r="F170" t="s">
        <v>176</v>
      </c>
      <c r="G170" s="1" t="s">
        <v>220</v>
      </c>
      <c r="I170" t="s">
        <v>15</v>
      </c>
      <c r="J170" t="s">
        <v>74</v>
      </c>
    </row>
    <row r="171" spans="1:10" ht="45">
      <c r="A171" t="str">
        <f t="shared" si="4"/>
        <v>2015-04-02</v>
      </c>
      <c r="B171" t="str">
        <f>"2200"</f>
        <v>2200</v>
      </c>
      <c r="C171" t="s">
        <v>222</v>
      </c>
      <c r="D171" t="s">
        <v>224</v>
      </c>
      <c r="E171" t="s">
        <v>102</v>
      </c>
      <c r="F171" t="s">
        <v>103</v>
      </c>
      <c r="G171" s="1" t="s">
        <v>223</v>
      </c>
      <c r="H171" t="s">
        <v>126</v>
      </c>
      <c r="I171" t="s">
        <v>13</v>
      </c>
      <c r="J171" t="s">
        <v>29</v>
      </c>
    </row>
    <row r="172" spans="1:10" ht="60">
      <c r="A172" t="str">
        <f t="shared" si="4"/>
        <v>2015-04-02</v>
      </c>
      <c r="B172" t="str">
        <f>"2230"</f>
        <v>2230</v>
      </c>
      <c r="C172" t="s">
        <v>225</v>
      </c>
      <c r="D172" t="s">
        <v>228</v>
      </c>
      <c r="E172" t="s">
        <v>11</v>
      </c>
      <c r="F172" t="s">
        <v>226</v>
      </c>
      <c r="G172" s="1" t="s">
        <v>227</v>
      </c>
      <c r="H172" t="s">
        <v>126</v>
      </c>
      <c r="I172" t="s">
        <v>67</v>
      </c>
      <c r="J172" t="s">
        <v>33</v>
      </c>
    </row>
    <row r="173" spans="1:10" ht="60">
      <c r="A173" t="str">
        <f t="shared" si="4"/>
        <v>2015-04-02</v>
      </c>
      <c r="B173" t="str">
        <f>"2300"</f>
        <v>2300</v>
      </c>
      <c r="C173" t="s">
        <v>117</v>
      </c>
      <c r="E173" t="s">
        <v>47</v>
      </c>
      <c r="G173" s="1" t="s">
        <v>48</v>
      </c>
      <c r="I173" t="s">
        <v>15</v>
      </c>
      <c r="J173" t="s">
        <v>29</v>
      </c>
    </row>
    <row r="174" spans="1:10" ht="60">
      <c r="A174" t="str">
        <f t="shared" si="4"/>
        <v>2015-04-02</v>
      </c>
      <c r="B174" t="str">
        <f>"2330"</f>
        <v>2330</v>
      </c>
      <c r="C174" t="s">
        <v>209</v>
      </c>
      <c r="D174" t="s">
        <v>211</v>
      </c>
      <c r="E174" t="s">
        <v>18</v>
      </c>
      <c r="G174" s="1" t="s">
        <v>210</v>
      </c>
      <c r="I174" t="s">
        <v>13</v>
      </c>
      <c r="J174" t="s">
        <v>77</v>
      </c>
    </row>
    <row r="175" spans="1:10" ht="45">
      <c r="A175" t="str">
        <f t="shared" si="4"/>
        <v>2015-04-02</v>
      </c>
      <c r="B175" t="str">
        <f>"2345"</f>
        <v>2345</v>
      </c>
      <c r="C175" t="s">
        <v>209</v>
      </c>
      <c r="D175" t="s">
        <v>213</v>
      </c>
      <c r="E175" t="s">
        <v>11</v>
      </c>
      <c r="G175" s="1" t="s">
        <v>212</v>
      </c>
      <c r="I175" t="s">
        <v>13</v>
      </c>
      <c r="J175" t="s">
        <v>74</v>
      </c>
    </row>
    <row r="176" spans="1:10" ht="45">
      <c r="A176" t="str">
        <f aca="true" t="shared" si="5" ref="A176:A207">"2015-04-03"</f>
        <v>2015-04-03</v>
      </c>
      <c r="B176" t="str">
        <f>"0000"</f>
        <v>0000</v>
      </c>
      <c r="C176" t="s">
        <v>10</v>
      </c>
      <c r="E176" t="s">
        <v>11</v>
      </c>
      <c r="G176" s="1" t="s">
        <v>12</v>
      </c>
      <c r="H176" t="s">
        <v>14</v>
      </c>
      <c r="I176" t="s">
        <v>15</v>
      </c>
      <c r="J176" t="s">
        <v>106</v>
      </c>
    </row>
    <row r="177" spans="1:10" ht="60">
      <c r="A177" t="str">
        <f t="shared" si="5"/>
        <v>2015-04-03</v>
      </c>
      <c r="B177" t="str">
        <f>"0500"</f>
        <v>0500</v>
      </c>
      <c r="C177" t="s">
        <v>49</v>
      </c>
      <c r="E177" t="s">
        <v>11</v>
      </c>
      <c r="G177" s="1" t="s">
        <v>50</v>
      </c>
      <c r="I177" t="s">
        <v>13</v>
      </c>
      <c r="J177" t="s">
        <v>70</v>
      </c>
    </row>
    <row r="178" spans="1:10" ht="60">
      <c r="A178" t="str">
        <f t="shared" si="5"/>
        <v>2015-04-03</v>
      </c>
      <c r="B178" t="str">
        <f>"0600"</f>
        <v>0600</v>
      </c>
      <c r="C178" t="s">
        <v>17</v>
      </c>
      <c r="D178" t="s">
        <v>229</v>
      </c>
      <c r="E178" t="s">
        <v>18</v>
      </c>
      <c r="G178" s="1" t="s">
        <v>19</v>
      </c>
      <c r="H178" t="s">
        <v>14</v>
      </c>
      <c r="I178" t="s">
        <v>21</v>
      </c>
      <c r="J178" t="s">
        <v>22</v>
      </c>
    </row>
    <row r="179" spans="1:10" ht="45">
      <c r="A179" t="str">
        <f t="shared" si="5"/>
        <v>2015-04-03</v>
      </c>
      <c r="B179" t="str">
        <f>"0630"</f>
        <v>0630</v>
      </c>
      <c r="C179" t="s">
        <v>30</v>
      </c>
      <c r="E179" t="s">
        <v>18</v>
      </c>
      <c r="G179" s="1" t="s">
        <v>31</v>
      </c>
      <c r="H179" t="s">
        <v>14</v>
      </c>
      <c r="I179" t="s">
        <v>21</v>
      </c>
      <c r="J179" t="s">
        <v>33</v>
      </c>
    </row>
    <row r="180" spans="1:10" ht="45">
      <c r="A180" t="str">
        <f t="shared" si="5"/>
        <v>2015-04-03</v>
      </c>
      <c r="B180" t="str">
        <f>"0700"</f>
        <v>0700</v>
      </c>
      <c r="C180" t="s">
        <v>27</v>
      </c>
      <c r="E180" t="s">
        <v>18</v>
      </c>
      <c r="G180" s="1" t="s">
        <v>28</v>
      </c>
      <c r="H180" t="s">
        <v>14</v>
      </c>
      <c r="I180" t="s">
        <v>13</v>
      </c>
      <c r="J180" t="s">
        <v>22</v>
      </c>
    </row>
    <row r="181" spans="1:10" ht="45">
      <c r="A181" t="str">
        <f t="shared" si="5"/>
        <v>2015-04-03</v>
      </c>
      <c r="B181" t="str">
        <f>"0730"</f>
        <v>0730</v>
      </c>
      <c r="C181" t="s">
        <v>108</v>
      </c>
      <c r="D181" t="s">
        <v>230</v>
      </c>
      <c r="E181" t="s">
        <v>11</v>
      </c>
      <c r="G181" s="1" t="s">
        <v>109</v>
      </c>
      <c r="H181" t="s">
        <v>14</v>
      </c>
      <c r="I181" t="s">
        <v>111</v>
      </c>
      <c r="J181" t="s">
        <v>26</v>
      </c>
    </row>
    <row r="182" spans="1:10" ht="45">
      <c r="A182" t="str">
        <f t="shared" si="5"/>
        <v>2015-04-03</v>
      </c>
      <c r="B182" t="str">
        <f>"0800"</f>
        <v>0800</v>
      </c>
      <c r="C182" t="s">
        <v>34</v>
      </c>
      <c r="E182" t="s">
        <v>18</v>
      </c>
      <c r="G182" s="1" t="s">
        <v>231</v>
      </c>
      <c r="I182" t="s">
        <v>15</v>
      </c>
      <c r="J182" t="s">
        <v>29</v>
      </c>
    </row>
    <row r="183" spans="1:10" ht="30">
      <c r="A183" t="str">
        <f t="shared" si="5"/>
        <v>2015-04-03</v>
      </c>
      <c r="B183" t="str">
        <f>"0830"</f>
        <v>0830</v>
      </c>
      <c r="C183" t="s">
        <v>23</v>
      </c>
      <c r="D183" t="s">
        <v>233</v>
      </c>
      <c r="E183" t="s">
        <v>18</v>
      </c>
      <c r="G183" s="1" t="s">
        <v>232</v>
      </c>
      <c r="H183" t="s">
        <v>14</v>
      </c>
      <c r="I183" t="s">
        <v>15</v>
      </c>
      <c r="J183" t="s">
        <v>26</v>
      </c>
    </row>
    <row r="184" spans="1:10" ht="60">
      <c r="A184" t="str">
        <f t="shared" si="5"/>
        <v>2015-04-03</v>
      </c>
      <c r="B184" t="str">
        <f>"0900"</f>
        <v>0900</v>
      </c>
      <c r="C184" t="s">
        <v>37</v>
      </c>
      <c r="E184" t="s">
        <v>18</v>
      </c>
      <c r="G184" s="1" t="s">
        <v>38</v>
      </c>
      <c r="H184" t="s">
        <v>14</v>
      </c>
      <c r="I184" t="s">
        <v>15</v>
      </c>
      <c r="J184" t="s">
        <v>39</v>
      </c>
    </row>
    <row r="185" spans="1:10" ht="45">
      <c r="A185" t="str">
        <f t="shared" si="5"/>
        <v>2015-04-03</v>
      </c>
      <c r="B185" t="str">
        <f>"0930"</f>
        <v>0930</v>
      </c>
      <c r="C185" t="s">
        <v>40</v>
      </c>
      <c r="D185" t="s">
        <v>235</v>
      </c>
      <c r="E185" t="s">
        <v>18</v>
      </c>
      <c r="G185" s="1" t="s">
        <v>234</v>
      </c>
      <c r="I185" t="s">
        <v>15</v>
      </c>
      <c r="J185" t="s">
        <v>22</v>
      </c>
    </row>
    <row r="186" spans="1:10" ht="30">
      <c r="A186" t="str">
        <f t="shared" si="5"/>
        <v>2015-04-03</v>
      </c>
      <c r="B186" t="str">
        <f>"1000"</f>
        <v>1000</v>
      </c>
      <c r="C186" t="s">
        <v>123</v>
      </c>
      <c r="D186" t="s">
        <v>215</v>
      </c>
      <c r="E186" t="s">
        <v>11</v>
      </c>
      <c r="G186" s="1" t="s">
        <v>214</v>
      </c>
      <c r="H186" t="s">
        <v>126</v>
      </c>
      <c r="I186" t="s">
        <v>67</v>
      </c>
      <c r="J186" t="s">
        <v>216</v>
      </c>
    </row>
    <row r="187" spans="1:10" ht="60">
      <c r="A187" t="str">
        <f t="shared" si="5"/>
        <v>2015-04-03</v>
      </c>
      <c r="B187" t="str">
        <f>"1030"</f>
        <v>1030</v>
      </c>
      <c r="C187" t="s">
        <v>209</v>
      </c>
      <c r="D187" t="s">
        <v>211</v>
      </c>
      <c r="E187" t="s">
        <v>18</v>
      </c>
      <c r="G187" s="1" t="s">
        <v>210</v>
      </c>
      <c r="I187" t="s">
        <v>13</v>
      </c>
      <c r="J187" t="s">
        <v>77</v>
      </c>
    </row>
    <row r="188" spans="1:10" ht="45">
      <c r="A188" t="str">
        <f t="shared" si="5"/>
        <v>2015-04-03</v>
      </c>
      <c r="B188" t="str">
        <f>"1045"</f>
        <v>1045</v>
      </c>
      <c r="C188" t="s">
        <v>209</v>
      </c>
      <c r="D188" t="s">
        <v>213</v>
      </c>
      <c r="E188" t="s">
        <v>11</v>
      </c>
      <c r="G188" s="1" t="s">
        <v>212</v>
      </c>
      <c r="I188" t="s">
        <v>13</v>
      </c>
      <c r="J188" t="s">
        <v>74</v>
      </c>
    </row>
    <row r="189" spans="1:10" ht="30">
      <c r="A189" t="str">
        <f t="shared" si="5"/>
        <v>2015-04-03</v>
      </c>
      <c r="B189" t="str">
        <f>"1100"</f>
        <v>1100</v>
      </c>
      <c r="C189" t="s">
        <v>217</v>
      </c>
      <c r="E189" t="s">
        <v>47</v>
      </c>
      <c r="G189" s="1" t="s">
        <v>218</v>
      </c>
      <c r="I189" t="s">
        <v>13</v>
      </c>
      <c r="J189" t="s">
        <v>219</v>
      </c>
    </row>
    <row r="190" spans="1:10" ht="45">
      <c r="A190" t="str">
        <f t="shared" si="5"/>
        <v>2015-04-03</v>
      </c>
      <c r="B190" t="str">
        <f>"1310"</f>
        <v>1310</v>
      </c>
      <c r="C190" t="s">
        <v>236</v>
      </c>
      <c r="E190" t="s">
        <v>18</v>
      </c>
      <c r="G190" s="1" t="s">
        <v>237</v>
      </c>
      <c r="H190" t="s">
        <v>14</v>
      </c>
      <c r="I190" t="s">
        <v>15</v>
      </c>
      <c r="J190" t="s">
        <v>238</v>
      </c>
    </row>
    <row r="191" spans="1:10" ht="60">
      <c r="A191" t="str">
        <f t="shared" si="5"/>
        <v>2015-04-03</v>
      </c>
      <c r="B191" t="str">
        <f>"1320"</f>
        <v>1320</v>
      </c>
      <c r="C191" t="s">
        <v>239</v>
      </c>
      <c r="E191" t="s">
        <v>11</v>
      </c>
      <c r="F191" t="s">
        <v>240</v>
      </c>
      <c r="G191" s="1" t="s">
        <v>241</v>
      </c>
      <c r="H191" t="s">
        <v>242</v>
      </c>
      <c r="I191" t="s">
        <v>15</v>
      </c>
      <c r="J191" t="s">
        <v>243</v>
      </c>
    </row>
    <row r="192" spans="1:10" ht="45">
      <c r="A192" t="str">
        <f t="shared" si="5"/>
        <v>2015-04-03</v>
      </c>
      <c r="B192" t="str">
        <f>"1430"</f>
        <v>1430</v>
      </c>
      <c r="C192" t="s">
        <v>34</v>
      </c>
      <c r="E192" t="s">
        <v>18</v>
      </c>
      <c r="G192" s="1" t="s">
        <v>231</v>
      </c>
      <c r="I192" t="s">
        <v>15</v>
      </c>
      <c r="J192" t="s">
        <v>29</v>
      </c>
    </row>
    <row r="193" spans="1:10" ht="45">
      <c r="A193" t="str">
        <f t="shared" si="5"/>
        <v>2015-04-03</v>
      </c>
      <c r="B193" t="str">
        <f>"1500"</f>
        <v>1500</v>
      </c>
      <c r="C193" t="s">
        <v>30</v>
      </c>
      <c r="E193" t="s">
        <v>18</v>
      </c>
      <c r="G193" s="1" t="s">
        <v>31</v>
      </c>
      <c r="H193" t="s">
        <v>14</v>
      </c>
      <c r="I193" t="s">
        <v>21</v>
      </c>
      <c r="J193" t="s">
        <v>33</v>
      </c>
    </row>
    <row r="194" spans="1:10" ht="45">
      <c r="A194" t="str">
        <f t="shared" si="5"/>
        <v>2015-04-03</v>
      </c>
      <c r="B194" t="str">
        <f>"1530"</f>
        <v>1530</v>
      </c>
      <c r="C194" t="s">
        <v>40</v>
      </c>
      <c r="D194" t="s">
        <v>235</v>
      </c>
      <c r="E194" t="s">
        <v>18</v>
      </c>
      <c r="G194" s="1" t="s">
        <v>234</v>
      </c>
      <c r="I194" t="s">
        <v>15</v>
      </c>
      <c r="J194" t="s">
        <v>22</v>
      </c>
    </row>
    <row r="195" spans="1:10" ht="60">
      <c r="A195" t="str">
        <f t="shared" si="5"/>
        <v>2015-04-03</v>
      </c>
      <c r="B195" t="str">
        <f>"1600"</f>
        <v>1600</v>
      </c>
      <c r="C195" t="s">
        <v>37</v>
      </c>
      <c r="E195" t="s">
        <v>18</v>
      </c>
      <c r="G195" s="1" t="s">
        <v>38</v>
      </c>
      <c r="H195" t="s">
        <v>14</v>
      </c>
      <c r="I195" t="s">
        <v>15</v>
      </c>
      <c r="J195" t="s">
        <v>39</v>
      </c>
    </row>
    <row r="196" spans="1:10" ht="45">
      <c r="A196" t="str">
        <f t="shared" si="5"/>
        <v>2015-04-03</v>
      </c>
      <c r="B196" t="str">
        <f>"1630"</f>
        <v>1630</v>
      </c>
      <c r="C196" t="s">
        <v>27</v>
      </c>
      <c r="E196" t="s">
        <v>18</v>
      </c>
      <c r="G196" s="1" t="s">
        <v>28</v>
      </c>
      <c r="H196" t="s">
        <v>14</v>
      </c>
      <c r="I196" t="s">
        <v>13</v>
      </c>
      <c r="J196" t="s">
        <v>22</v>
      </c>
    </row>
    <row r="197" spans="1:10" ht="45">
      <c r="A197" t="str">
        <f t="shared" si="5"/>
        <v>2015-04-03</v>
      </c>
      <c r="B197" t="str">
        <f>"1700"</f>
        <v>1700</v>
      </c>
      <c r="C197" t="s">
        <v>108</v>
      </c>
      <c r="D197" t="s">
        <v>230</v>
      </c>
      <c r="E197" t="s">
        <v>11</v>
      </c>
      <c r="G197" s="1" t="s">
        <v>109</v>
      </c>
      <c r="H197" t="s">
        <v>14</v>
      </c>
      <c r="I197" t="s">
        <v>111</v>
      </c>
      <c r="J197" t="s">
        <v>26</v>
      </c>
    </row>
    <row r="198" spans="1:10" ht="60">
      <c r="A198" t="str">
        <f t="shared" si="5"/>
        <v>2015-04-03</v>
      </c>
      <c r="B198" t="str">
        <f>"1730"</f>
        <v>1730</v>
      </c>
      <c r="C198" t="s">
        <v>117</v>
      </c>
      <c r="E198" t="s">
        <v>47</v>
      </c>
      <c r="G198" s="1" t="s">
        <v>48</v>
      </c>
      <c r="I198" t="s">
        <v>15</v>
      </c>
      <c r="J198" t="s">
        <v>29</v>
      </c>
    </row>
    <row r="199" spans="1:10" ht="60">
      <c r="A199" t="str">
        <f t="shared" si="5"/>
        <v>2015-04-03</v>
      </c>
      <c r="B199" t="str">
        <f>"1800"</f>
        <v>1800</v>
      </c>
      <c r="C199" t="s">
        <v>244</v>
      </c>
      <c r="E199" t="s">
        <v>11</v>
      </c>
      <c r="G199" s="1" t="s">
        <v>245</v>
      </c>
      <c r="H199" t="s">
        <v>14</v>
      </c>
      <c r="I199" t="s">
        <v>13</v>
      </c>
      <c r="J199" t="s">
        <v>216</v>
      </c>
    </row>
    <row r="200" spans="1:10" ht="30">
      <c r="A200" t="str">
        <f t="shared" si="5"/>
        <v>2015-04-03</v>
      </c>
      <c r="B200" t="str">
        <f>"1830"</f>
        <v>1830</v>
      </c>
      <c r="C200" t="s">
        <v>123</v>
      </c>
      <c r="D200" t="s">
        <v>246</v>
      </c>
      <c r="E200" t="s">
        <v>18</v>
      </c>
      <c r="G200" s="1" t="s">
        <v>214</v>
      </c>
      <c r="H200" t="s">
        <v>126</v>
      </c>
      <c r="I200" t="s">
        <v>67</v>
      </c>
      <c r="J200" t="s">
        <v>80</v>
      </c>
    </row>
    <row r="201" spans="1:10" ht="60">
      <c r="A201" t="str">
        <f t="shared" si="5"/>
        <v>2015-04-03</v>
      </c>
      <c r="B201" t="str">
        <f>"1900"</f>
        <v>1900</v>
      </c>
      <c r="C201" t="s">
        <v>117</v>
      </c>
      <c r="E201" t="s">
        <v>47</v>
      </c>
      <c r="G201" s="1" t="s">
        <v>48</v>
      </c>
      <c r="I201" t="s">
        <v>15</v>
      </c>
      <c r="J201" t="s">
        <v>29</v>
      </c>
    </row>
    <row r="202" spans="1:10" ht="30">
      <c r="A202" t="str">
        <f t="shared" si="5"/>
        <v>2015-04-03</v>
      </c>
      <c r="B202" t="str">
        <f>"1930"</f>
        <v>1930</v>
      </c>
      <c r="C202" t="s">
        <v>247</v>
      </c>
      <c r="E202" t="s">
        <v>18</v>
      </c>
      <c r="G202" s="1" t="s">
        <v>248</v>
      </c>
      <c r="H202" t="s">
        <v>249</v>
      </c>
      <c r="I202" t="s">
        <v>15</v>
      </c>
      <c r="J202" t="s">
        <v>250</v>
      </c>
    </row>
    <row r="203" spans="1:10" ht="60">
      <c r="A203" t="str">
        <f t="shared" si="5"/>
        <v>2015-04-03</v>
      </c>
      <c r="B203" t="str">
        <f>"2030"</f>
        <v>2030</v>
      </c>
      <c r="C203" t="s">
        <v>251</v>
      </c>
      <c r="D203" t="s">
        <v>253</v>
      </c>
      <c r="E203" t="s">
        <v>18</v>
      </c>
      <c r="G203" s="1" t="s">
        <v>252</v>
      </c>
      <c r="I203" t="s">
        <v>15</v>
      </c>
      <c r="J203" t="s">
        <v>39</v>
      </c>
    </row>
    <row r="204" spans="1:10" ht="60">
      <c r="A204" t="str">
        <f t="shared" si="5"/>
        <v>2015-04-03</v>
      </c>
      <c r="B204" t="str">
        <f>"2100"</f>
        <v>2100</v>
      </c>
      <c r="C204" t="s">
        <v>254</v>
      </c>
      <c r="D204" t="s">
        <v>257</v>
      </c>
      <c r="E204" t="s">
        <v>102</v>
      </c>
      <c r="F204" t="s">
        <v>255</v>
      </c>
      <c r="G204" s="1" t="s">
        <v>256</v>
      </c>
      <c r="H204" t="s">
        <v>14</v>
      </c>
      <c r="I204" t="s">
        <v>67</v>
      </c>
      <c r="J204" t="s">
        <v>57</v>
      </c>
    </row>
    <row r="205" spans="1:10" ht="60">
      <c r="A205" t="str">
        <f t="shared" si="5"/>
        <v>2015-04-03</v>
      </c>
      <c r="B205" t="str">
        <f>"2200"</f>
        <v>2200</v>
      </c>
      <c r="C205" t="s">
        <v>258</v>
      </c>
      <c r="D205" t="s">
        <v>258</v>
      </c>
      <c r="E205" t="s">
        <v>102</v>
      </c>
      <c r="F205" t="s">
        <v>205</v>
      </c>
      <c r="G205" s="1" t="s">
        <v>259</v>
      </c>
      <c r="H205" t="s">
        <v>14</v>
      </c>
      <c r="I205" t="s">
        <v>260</v>
      </c>
      <c r="J205" t="s">
        <v>129</v>
      </c>
    </row>
    <row r="206" spans="1:10" ht="60">
      <c r="A206" t="str">
        <f t="shared" si="5"/>
        <v>2015-04-03</v>
      </c>
      <c r="B206" t="str">
        <f>"2300"</f>
        <v>2300</v>
      </c>
      <c r="C206" t="s">
        <v>117</v>
      </c>
      <c r="E206" t="s">
        <v>47</v>
      </c>
      <c r="G206" s="1" t="s">
        <v>48</v>
      </c>
      <c r="I206" t="s">
        <v>15</v>
      </c>
      <c r="J206" t="s">
        <v>29</v>
      </c>
    </row>
    <row r="207" spans="1:10" ht="60">
      <c r="A207" t="str">
        <f t="shared" si="5"/>
        <v>2015-04-03</v>
      </c>
      <c r="B207" t="str">
        <f>"2330"</f>
        <v>2330</v>
      </c>
      <c r="C207" t="s">
        <v>244</v>
      </c>
      <c r="E207" t="s">
        <v>11</v>
      </c>
      <c r="F207" t="s">
        <v>176</v>
      </c>
      <c r="G207" s="1" t="s">
        <v>245</v>
      </c>
      <c r="H207" t="s">
        <v>14</v>
      </c>
      <c r="I207" t="s">
        <v>13</v>
      </c>
      <c r="J207" t="s">
        <v>216</v>
      </c>
    </row>
    <row r="208" spans="1:10" ht="60">
      <c r="A208" t="str">
        <f aca="true" t="shared" si="6" ref="A208:A249">"2015-04-04"</f>
        <v>2015-04-04</v>
      </c>
      <c r="B208" t="str">
        <f>"0000"</f>
        <v>0000</v>
      </c>
      <c r="C208" t="s">
        <v>179</v>
      </c>
      <c r="D208" t="s">
        <v>181</v>
      </c>
      <c r="E208" t="s">
        <v>11</v>
      </c>
      <c r="G208" s="1" t="s">
        <v>180</v>
      </c>
      <c r="I208" t="s">
        <v>15</v>
      </c>
      <c r="J208" t="s">
        <v>182</v>
      </c>
    </row>
    <row r="209" spans="1:10" ht="30">
      <c r="A209" t="str">
        <f t="shared" si="6"/>
        <v>2015-04-04</v>
      </c>
      <c r="B209" t="str">
        <f>"0100"</f>
        <v>0100</v>
      </c>
      <c r="C209" t="s">
        <v>58</v>
      </c>
      <c r="E209" t="s">
        <v>47</v>
      </c>
      <c r="G209" s="1" t="s">
        <v>59</v>
      </c>
      <c r="I209" t="s">
        <v>13</v>
      </c>
      <c r="J209" t="s">
        <v>60</v>
      </c>
    </row>
    <row r="210" spans="1:10" ht="30">
      <c r="A210" t="str">
        <f t="shared" si="6"/>
        <v>2015-04-04</v>
      </c>
      <c r="B210" t="str">
        <f>"0200"</f>
        <v>0200</v>
      </c>
      <c r="C210" t="s">
        <v>261</v>
      </c>
      <c r="E210" t="s">
        <v>47</v>
      </c>
      <c r="G210" s="1" t="s">
        <v>56</v>
      </c>
      <c r="I210" t="s">
        <v>15</v>
      </c>
      <c r="J210" t="s">
        <v>262</v>
      </c>
    </row>
    <row r="211" spans="1:10" ht="30">
      <c r="A211" t="str">
        <f t="shared" si="6"/>
        <v>2015-04-04</v>
      </c>
      <c r="B211" t="str">
        <f>"0300"</f>
        <v>0300</v>
      </c>
      <c r="C211" t="s">
        <v>263</v>
      </c>
      <c r="E211" t="s">
        <v>47</v>
      </c>
      <c r="G211" s="1" t="s">
        <v>264</v>
      </c>
      <c r="I211" t="s">
        <v>15</v>
      </c>
      <c r="J211" t="s">
        <v>16</v>
      </c>
    </row>
    <row r="212" spans="1:10" ht="15">
      <c r="A212" t="str">
        <f t="shared" si="6"/>
        <v>2015-04-04</v>
      </c>
      <c r="B212" t="str">
        <f>"0400"</f>
        <v>0400</v>
      </c>
      <c r="C212" t="s">
        <v>265</v>
      </c>
      <c r="D212" t="s">
        <v>267</v>
      </c>
      <c r="E212" t="s">
        <v>47</v>
      </c>
      <c r="G212" s="1" t="s">
        <v>266</v>
      </c>
      <c r="I212" t="s">
        <v>15</v>
      </c>
      <c r="J212" t="s">
        <v>268</v>
      </c>
    </row>
    <row r="213" spans="1:10" ht="60">
      <c r="A213" t="str">
        <f t="shared" si="6"/>
        <v>2015-04-04</v>
      </c>
      <c r="B213" t="str">
        <f>"0500"</f>
        <v>0500</v>
      </c>
      <c r="C213" t="s">
        <v>269</v>
      </c>
      <c r="D213" t="s">
        <v>271</v>
      </c>
      <c r="E213" t="s">
        <v>18</v>
      </c>
      <c r="G213" s="1" t="s">
        <v>270</v>
      </c>
      <c r="H213" t="s">
        <v>14</v>
      </c>
      <c r="I213" t="s">
        <v>15</v>
      </c>
      <c r="J213" t="s">
        <v>29</v>
      </c>
    </row>
    <row r="214" spans="1:10" ht="60">
      <c r="A214" t="str">
        <f t="shared" si="6"/>
        <v>2015-04-04</v>
      </c>
      <c r="B214" t="str">
        <f>"0530"</f>
        <v>0530</v>
      </c>
      <c r="C214" t="s">
        <v>201</v>
      </c>
      <c r="D214" t="s">
        <v>273</v>
      </c>
      <c r="E214" t="s">
        <v>18</v>
      </c>
      <c r="G214" s="1" t="s">
        <v>272</v>
      </c>
      <c r="I214" t="s">
        <v>13</v>
      </c>
      <c r="J214" t="s">
        <v>39</v>
      </c>
    </row>
    <row r="215" spans="1:10" ht="60">
      <c r="A215" t="str">
        <f t="shared" si="6"/>
        <v>2015-04-04</v>
      </c>
      <c r="B215" t="str">
        <f>"0600"</f>
        <v>0600</v>
      </c>
      <c r="C215" t="s">
        <v>17</v>
      </c>
      <c r="D215" t="s">
        <v>229</v>
      </c>
      <c r="E215" t="s">
        <v>18</v>
      </c>
      <c r="G215" s="1" t="s">
        <v>19</v>
      </c>
      <c r="H215" t="s">
        <v>14</v>
      </c>
      <c r="I215" t="s">
        <v>21</v>
      </c>
      <c r="J215" t="s">
        <v>22</v>
      </c>
    </row>
    <row r="216" spans="1:10" ht="30">
      <c r="A216" t="str">
        <f t="shared" si="6"/>
        <v>2015-04-04</v>
      </c>
      <c r="B216" t="str">
        <f>"0630"</f>
        <v>0630</v>
      </c>
      <c r="C216" t="s">
        <v>23</v>
      </c>
      <c r="D216" t="s">
        <v>233</v>
      </c>
      <c r="E216" t="s">
        <v>18</v>
      </c>
      <c r="G216" s="1" t="s">
        <v>232</v>
      </c>
      <c r="H216" t="s">
        <v>14</v>
      </c>
      <c r="I216" t="s">
        <v>15</v>
      </c>
      <c r="J216" t="s">
        <v>26</v>
      </c>
    </row>
    <row r="217" spans="1:10" ht="45">
      <c r="A217" t="str">
        <f t="shared" si="6"/>
        <v>2015-04-04</v>
      </c>
      <c r="B217" t="str">
        <f>"0700"</f>
        <v>0700</v>
      </c>
      <c r="C217" t="s">
        <v>27</v>
      </c>
      <c r="E217" t="s">
        <v>18</v>
      </c>
      <c r="G217" s="1" t="s">
        <v>28</v>
      </c>
      <c r="H217" t="s">
        <v>14</v>
      </c>
      <c r="I217" t="s">
        <v>13</v>
      </c>
      <c r="J217" t="s">
        <v>29</v>
      </c>
    </row>
    <row r="218" spans="1:10" ht="45">
      <c r="A218" t="str">
        <f t="shared" si="6"/>
        <v>2015-04-04</v>
      </c>
      <c r="B218" t="str">
        <f>"0730"</f>
        <v>0730</v>
      </c>
      <c r="C218" t="s">
        <v>30</v>
      </c>
      <c r="E218" t="s">
        <v>18</v>
      </c>
      <c r="G218" s="1" t="s">
        <v>31</v>
      </c>
      <c r="H218" t="s">
        <v>14</v>
      </c>
      <c r="I218" t="s">
        <v>21</v>
      </c>
      <c r="J218" t="s">
        <v>33</v>
      </c>
    </row>
    <row r="219" spans="1:10" ht="60">
      <c r="A219" t="str">
        <f t="shared" si="6"/>
        <v>2015-04-04</v>
      </c>
      <c r="B219" t="str">
        <f>"0800"</f>
        <v>0800</v>
      </c>
      <c r="C219" t="s">
        <v>34</v>
      </c>
      <c r="E219" t="s">
        <v>18</v>
      </c>
      <c r="G219" s="1" t="s">
        <v>274</v>
      </c>
      <c r="I219" t="s">
        <v>15</v>
      </c>
      <c r="J219" t="s">
        <v>26</v>
      </c>
    </row>
    <row r="220" spans="1:10" ht="60">
      <c r="A220" t="str">
        <f t="shared" si="6"/>
        <v>2015-04-04</v>
      </c>
      <c r="B220" t="str">
        <f>"0830"</f>
        <v>0830</v>
      </c>
      <c r="C220" t="s">
        <v>37</v>
      </c>
      <c r="E220" t="s">
        <v>18</v>
      </c>
      <c r="G220" s="1" t="s">
        <v>38</v>
      </c>
      <c r="H220" t="s">
        <v>14</v>
      </c>
      <c r="I220" t="s">
        <v>15</v>
      </c>
      <c r="J220" t="s">
        <v>39</v>
      </c>
    </row>
    <row r="221" spans="1:10" ht="45">
      <c r="A221" t="str">
        <f t="shared" si="6"/>
        <v>2015-04-04</v>
      </c>
      <c r="B221" t="str">
        <f>"0900"</f>
        <v>0900</v>
      </c>
      <c r="C221" t="s">
        <v>40</v>
      </c>
      <c r="D221" t="s">
        <v>235</v>
      </c>
      <c r="E221" t="s">
        <v>18</v>
      </c>
      <c r="G221" s="1" t="s">
        <v>234</v>
      </c>
      <c r="I221" t="s">
        <v>15</v>
      </c>
      <c r="J221" t="s">
        <v>22</v>
      </c>
    </row>
    <row r="222" spans="1:10" ht="45">
      <c r="A222" t="str">
        <f t="shared" si="6"/>
        <v>2015-04-04</v>
      </c>
      <c r="B222" t="str">
        <f>"0930"</f>
        <v>0930</v>
      </c>
      <c r="C222" t="s">
        <v>27</v>
      </c>
      <c r="E222" t="s">
        <v>18</v>
      </c>
      <c r="G222" s="1" t="s">
        <v>28</v>
      </c>
      <c r="H222" t="s">
        <v>14</v>
      </c>
      <c r="I222" t="s">
        <v>15</v>
      </c>
      <c r="J222" t="s">
        <v>22</v>
      </c>
    </row>
    <row r="223" spans="1:10" ht="60">
      <c r="A223" t="str">
        <f t="shared" si="6"/>
        <v>2015-04-04</v>
      </c>
      <c r="B223" t="str">
        <f>"1000"</f>
        <v>1000</v>
      </c>
      <c r="C223" t="s">
        <v>275</v>
      </c>
      <c r="D223" t="s">
        <v>277</v>
      </c>
      <c r="E223" t="s">
        <v>18</v>
      </c>
      <c r="G223" s="1" t="s">
        <v>276</v>
      </c>
      <c r="I223" t="s">
        <v>15</v>
      </c>
      <c r="J223" t="s">
        <v>70</v>
      </c>
    </row>
    <row r="224" spans="1:10" ht="60">
      <c r="A224" t="str">
        <f t="shared" si="6"/>
        <v>2015-04-04</v>
      </c>
      <c r="B224" t="str">
        <f>"1100"</f>
        <v>1100</v>
      </c>
      <c r="C224" t="s">
        <v>278</v>
      </c>
      <c r="E224" t="s">
        <v>11</v>
      </c>
      <c r="G224" s="1" t="s">
        <v>279</v>
      </c>
      <c r="I224" t="s">
        <v>15</v>
      </c>
      <c r="J224" t="s">
        <v>182</v>
      </c>
    </row>
    <row r="225" spans="1:10" ht="60">
      <c r="A225" t="str">
        <f t="shared" si="6"/>
        <v>2015-04-04</v>
      </c>
      <c r="B225" t="str">
        <f>"1200"</f>
        <v>1200</v>
      </c>
      <c r="C225" t="s">
        <v>46</v>
      </c>
      <c r="E225" t="s">
        <v>47</v>
      </c>
      <c r="G225" s="1" t="s">
        <v>48</v>
      </c>
      <c r="H225" t="s">
        <v>14</v>
      </c>
      <c r="I225" t="s">
        <v>15</v>
      </c>
      <c r="J225" t="s">
        <v>29</v>
      </c>
    </row>
    <row r="226" spans="1:10" ht="45">
      <c r="A226" t="str">
        <f t="shared" si="6"/>
        <v>2015-04-04</v>
      </c>
      <c r="B226" t="str">
        <f>"1230"</f>
        <v>1230</v>
      </c>
      <c r="C226" t="s">
        <v>198</v>
      </c>
      <c r="G226" s="1" t="s">
        <v>199</v>
      </c>
      <c r="I226" t="s">
        <v>13</v>
      </c>
      <c r="J226" t="s">
        <v>200</v>
      </c>
    </row>
    <row r="227" spans="1:10" ht="30">
      <c r="A227" t="str">
        <f t="shared" si="6"/>
        <v>2015-04-04</v>
      </c>
      <c r="B227" t="str">
        <f>"1400"</f>
        <v>1400</v>
      </c>
      <c r="C227" t="s">
        <v>123</v>
      </c>
      <c r="D227" t="s">
        <v>246</v>
      </c>
      <c r="E227" t="s">
        <v>18</v>
      </c>
      <c r="G227" s="1" t="s">
        <v>214</v>
      </c>
      <c r="H227" t="s">
        <v>126</v>
      </c>
      <c r="I227" t="s">
        <v>67</v>
      </c>
      <c r="J227" t="s">
        <v>80</v>
      </c>
    </row>
    <row r="228" spans="1:10" ht="60">
      <c r="A228" t="str">
        <f t="shared" si="6"/>
        <v>2015-04-04</v>
      </c>
      <c r="B228" t="str">
        <f>"1430"</f>
        <v>1430</v>
      </c>
      <c r="C228" t="s">
        <v>118</v>
      </c>
      <c r="D228" t="s">
        <v>281</v>
      </c>
      <c r="E228" t="s">
        <v>18</v>
      </c>
      <c r="F228" t="s">
        <v>176</v>
      </c>
      <c r="G228" s="1" t="s">
        <v>280</v>
      </c>
      <c r="I228" t="s">
        <v>15</v>
      </c>
      <c r="J228" t="s">
        <v>77</v>
      </c>
    </row>
    <row r="229" spans="1:10" ht="60">
      <c r="A229" t="str">
        <f t="shared" si="6"/>
        <v>2015-04-04</v>
      </c>
      <c r="B229" t="str">
        <f>"1445"</f>
        <v>1445</v>
      </c>
      <c r="C229" t="s">
        <v>118</v>
      </c>
      <c r="D229" t="s">
        <v>283</v>
      </c>
      <c r="E229" t="s">
        <v>18</v>
      </c>
      <c r="G229" s="1" t="s">
        <v>282</v>
      </c>
      <c r="I229" t="s">
        <v>15</v>
      </c>
      <c r="J229" t="s">
        <v>74</v>
      </c>
    </row>
    <row r="230" spans="1:10" ht="60">
      <c r="A230" t="str">
        <f t="shared" si="6"/>
        <v>2015-04-04</v>
      </c>
      <c r="B230" t="str">
        <f>"1500"</f>
        <v>1500</v>
      </c>
      <c r="C230" t="s">
        <v>154</v>
      </c>
      <c r="D230" t="s">
        <v>285</v>
      </c>
      <c r="E230" t="s">
        <v>18</v>
      </c>
      <c r="G230" s="1" t="s">
        <v>284</v>
      </c>
      <c r="I230" t="s">
        <v>15</v>
      </c>
      <c r="J230" t="s">
        <v>74</v>
      </c>
    </row>
    <row r="231" spans="1:10" ht="30">
      <c r="A231" t="str">
        <f t="shared" si="6"/>
        <v>2015-04-04</v>
      </c>
      <c r="B231" t="str">
        <f>"1515"</f>
        <v>1515</v>
      </c>
      <c r="C231" t="s">
        <v>154</v>
      </c>
      <c r="D231" t="s">
        <v>287</v>
      </c>
      <c r="E231" t="s">
        <v>11</v>
      </c>
      <c r="F231" t="s">
        <v>176</v>
      </c>
      <c r="G231" s="1" t="s">
        <v>286</v>
      </c>
      <c r="I231" t="s">
        <v>15</v>
      </c>
      <c r="J231" t="s">
        <v>74</v>
      </c>
    </row>
    <row r="232" spans="1:10" ht="60">
      <c r="A232" t="str">
        <f t="shared" si="6"/>
        <v>2015-04-04</v>
      </c>
      <c r="B232" t="str">
        <f>"1530"</f>
        <v>1530</v>
      </c>
      <c r="C232" t="s">
        <v>191</v>
      </c>
      <c r="D232" t="s">
        <v>289</v>
      </c>
      <c r="E232" t="s">
        <v>18</v>
      </c>
      <c r="F232" t="s">
        <v>176</v>
      </c>
      <c r="G232" s="1" t="s">
        <v>288</v>
      </c>
      <c r="I232" t="s">
        <v>15</v>
      </c>
      <c r="J232" t="s">
        <v>74</v>
      </c>
    </row>
    <row r="233" spans="1:10" ht="30">
      <c r="A233" t="str">
        <f t="shared" si="6"/>
        <v>2015-04-04</v>
      </c>
      <c r="B233" t="str">
        <f>"1545"</f>
        <v>1545</v>
      </c>
      <c r="C233" t="s">
        <v>191</v>
      </c>
      <c r="D233" t="s">
        <v>291</v>
      </c>
      <c r="E233" t="s">
        <v>18</v>
      </c>
      <c r="F233" t="s">
        <v>176</v>
      </c>
      <c r="G233" s="1" t="s">
        <v>290</v>
      </c>
      <c r="I233" t="s">
        <v>15</v>
      </c>
      <c r="J233" t="s">
        <v>74</v>
      </c>
    </row>
    <row r="234" spans="1:10" ht="60">
      <c r="A234" t="str">
        <f t="shared" si="6"/>
        <v>2015-04-04</v>
      </c>
      <c r="B234" t="str">
        <f>"1600"</f>
        <v>1600</v>
      </c>
      <c r="C234" t="s">
        <v>209</v>
      </c>
      <c r="D234" t="s">
        <v>293</v>
      </c>
      <c r="E234" t="s">
        <v>18</v>
      </c>
      <c r="F234" t="s">
        <v>176</v>
      </c>
      <c r="G234" s="1" t="s">
        <v>292</v>
      </c>
      <c r="I234" t="s">
        <v>15</v>
      </c>
      <c r="J234" t="s">
        <v>74</v>
      </c>
    </row>
    <row r="235" spans="1:10" ht="45">
      <c r="A235" t="str">
        <f t="shared" si="6"/>
        <v>2015-04-04</v>
      </c>
      <c r="B235" t="str">
        <f>"1615"</f>
        <v>1615</v>
      </c>
      <c r="C235" t="s">
        <v>209</v>
      </c>
      <c r="D235" t="s">
        <v>295</v>
      </c>
      <c r="E235" t="s">
        <v>18</v>
      </c>
      <c r="F235" t="s">
        <v>176</v>
      </c>
      <c r="G235" s="1" t="s">
        <v>294</v>
      </c>
      <c r="I235" t="s">
        <v>15</v>
      </c>
      <c r="J235" t="s">
        <v>74</v>
      </c>
    </row>
    <row r="236" spans="1:10" ht="45">
      <c r="A236" t="str">
        <f t="shared" si="6"/>
        <v>2015-04-04</v>
      </c>
      <c r="B236" t="str">
        <f>"1630"</f>
        <v>1630</v>
      </c>
      <c r="C236" t="s">
        <v>296</v>
      </c>
      <c r="D236" t="s">
        <v>298</v>
      </c>
      <c r="E236" t="s">
        <v>11</v>
      </c>
      <c r="G236" s="1" t="s">
        <v>297</v>
      </c>
      <c r="I236" t="s">
        <v>15</v>
      </c>
      <c r="J236" t="s">
        <v>74</v>
      </c>
    </row>
    <row r="237" spans="1:10" ht="60">
      <c r="A237" t="str">
        <f t="shared" si="6"/>
        <v>2015-04-04</v>
      </c>
      <c r="B237" t="str">
        <f>"1645"</f>
        <v>1645</v>
      </c>
      <c r="C237" t="s">
        <v>296</v>
      </c>
      <c r="D237" t="s">
        <v>300</v>
      </c>
      <c r="E237" t="s">
        <v>18</v>
      </c>
      <c r="G237" s="1" t="s">
        <v>299</v>
      </c>
      <c r="I237" t="s">
        <v>15</v>
      </c>
      <c r="J237" t="s">
        <v>74</v>
      </c>
    </row>
    <row r="238" spans="1:10" ht="60">
      <c r="A238" t="str">
        <f t="shared" si="6"/>
        <v>2015-04-04</v>
      </c>
      <c r="B238" t="str">
        <f>"1700"</f>
        <v>1700</v>
      </c>
      <c r="C238" t="s">
        <v>71</v>
      </c>
      <c r="D238" t="s">
        <v>302</v>
      </c>
      <c r="E238" t="s">
        <v>18</v>
      </c>
      <c r="G238" s="1" t="s">
        <v>301</v>
      </c>
      <c r="I238" t="s">
        <v>15</v>
      </c>
      <c r="J238" t="s">
        <v>74</v>
      </c>
    </row>
    <row r="239" spans="1:10" ht="60">
      <c r="A239" t="str">
        <f t="shared" si="6"/>
        <v>2015-04-04</v>
      </c>
      <c r="B239" t="str">
        <f>"1715"</f>
        <v>1715</v>
      </c>
      <c r="C239" t="s">
        <v>71</v>
      </c>
      <c r="D239" t="s">
        <v>304</v>
      </c>
      <c r="E239" t="s">
        <v>18</v>
      </c>
      <c r="G239" s="1" t="s">
        <v>303</v>
      </c>
      <c r="I239" t="s">
        <v>15</v>
      </c>
      <c r="J239" t="s">
        <v>74</v>
      </c>
    </row>
    <row r="240" spans="1:10" ht="60">
      <c r="A240" t="str">
        <f t="shared" si="6"/>
        <v>2015-04-04</v>
      </c>
      <c r="B240" t="str">
        <f>"1730"</f>
        <v>1730</v>
      </c>
      <c r="C240" t="s">
        <v>46</v>
      </c>
      <c r="E240" t="s">
        <v>47</v>
      </c>
      <c r="G240" s="1" t="s">
        <v>48</v>
      </c>
      <c r="H240" t="s">
        <v>14</v>
      </c>
      <c r="I240" t="s">
        <v>15</v>
      </c>
      <c r="J240" t="s">
        <v>29</v>
      </c>
    </row>
    <row r="241" spans="1:10" ht="45">
      <c r="A241" t="str">
        <f t="shared" si="6"/>
        <v>2015-04-04</v>
      </c>
      <c r="B241" t="str">
        <f>"1800"</f>
        <v>1800</v>
      </c>
      <c r="C241" t="s">
        <v>305</v>
      </c>
      <c r="G241" s="1" t="s">
        <v>306</v>
      </c>
      <c r="I241" t="s">
        <v>67</v>
      </c>
      <c r="J241" t="s">
        <v>307</v>
      </c>
    </row>
    <row r="242" spans="1:10" ht="45">
      <c r="A242" t="str">
        <f t="shared" si="6"/>
        <v>2015-04-04</v>
      </c>
      <c r="B242" t="str">
        <f>"1900"</f>
        <v>1900</v>
      </c>
      <c r="C242" t="s">
        <v>296</v>
      </c>
      <c r="D242" t="s">
        <v>309</v>
      </c>
      <c r="E242" t="s">
        <v>18</v>
      </c>
      <c r="G242" s="1" t="s">
        <v>308</v>
      </c>
      <c r="I242" t="s">
        <v>13</v>
      </c>
      <c r="J242" t="s">
        <v>310</v>
      </c>
    </row>
    <row r="243" spans="1:10" ht="60">
      <c r="A243" t="str">
        <f t="shared" si="6"/>
        <v>2015-04-04</v>
      </c>
      <c r="B243" t="str">
        <f>"1915"</f>
        <v>1915</v>
      </c>
      <c r="C243" t="s">
        <v>296</v>
      </c>
      <c r="D243" t="s">
        <v>312</v>
      </c>
      <c r="E243" t="s">
        <v>11</v>
      </c>
      <c r="G243" s="1" t="s">
        <v>311</v>
      </c>
      <c r="I243" t="s">
        <v>13</v>
      </c>
      <c r="J243" t="s">
        <v>74</v>
      </c>
    </row>
    <row r="244" spans="1:10" ht="15">
      <c r="A244" t="str">
        <f t="shared" si="6"/>
        <v>2015-04-04</v>
      </c>
      <c r="B244" t="str">
        <f>"1930"</f>
        <v>1930</v>
      </c>
      <c r="C244" t="s">
        <v>313</v>
      </c>
      <c r="D244" t="s">
        <v>315</v>
      </c>
      <c r="E244" t="s">
        <v>11</v>
      </c>
      <c r="G244" s="1" t="s">
        <v>314</v>
      </c>
      <c r="I244" t="s">
        <v>13</v>
      </c>
      <c r="J244" t="s">
        <v>316</v>
      </c>
    </row>
    <row r="245" spans="1:10" ht="60">
      <c r="A245" t="str">
        <f t="shared" si="6"/>
        <v>2015-04-04</v>
      </c>
      <c r="B245" t="str">
        <f>"2030"</f>
        <v>2030</v>
      </c>
      <c r="C245" t="s">
        <v>317</v>
      </c>
      <c r="E245" t="s">
        <v>102</v>
      </c>
      <c r="F245" t="s">
        <v>318</v>
      </c>
      <c r="G245" s="1" t="s">
        <v>319</v>
      </c>
      <c r="H245" t="s">
        <v>14</v>
      </c>
      <c r="I245" t="s">
        <v>15</v>
      </c>
      <c r="J245" t="s">
        <v>320</v>
      </c>
    </row>
    <row r="246" spans="1:10" ht="60">
      <c r="A246" t="str">
        <f t="shared" si="6"/>
        <v>2015-04-04</v>
      </c>
      <c r="B246" t="str">
        <f>"2150"</f>
        <v>2150</v>
      </c>
      <c r="C246" t="s">
        <v>81</v>
      </c>
      <c r="D246" t="s">
        <v>322</v>
      </c>
      <c r="E246" t="s">
        <v>18</v>
      </c>
      <c r="G246" s="1" t="s">
        <v>321</v>
      </c>
      <c r="I246" t="s">
        <v>15</v>
      </c>
      <c r="J246" t="s">
        <v>84</v>
      </c>
    </row>
    <row r="247" spans="1:10" ht="45">
      <c r="A247" t="str">
        <f t="shared" si="6"/>
        <v>2015-04-04</v>
      </c>
      <c r="B247" t="str">
        <f>"2200"</f>
        <v>2200</v>
      </c>
      <c r="C247" t="s">
        <v>323</v>
      </c>
      <c r="E247" t="s">
        <v>18</v>
      </c>
      <c r="G247" s="1" t="s">
        <v>324</v>
      </c>
      <c r="I247" t="s">
        <v>15</v>
      </c>
      <c r="J247" t="s">
        <v>325</v>
      </c>
    </row>
    <row r="248" spans="1:10" ht="45">
      <c r="A248" t="str">
        <f t="shared" si="6"/>
        <v>2015-04-04</v>
      </c>
      <c r="B248" t="str">
        <f>"2330"</f>
        <v>2330</v>
      </c>
      <c r="C248" t="s">
        <v>296</v>
      </c>
      <c r="D248" t="s">
        <v>309</v>
      </c>
      <c r="E248" t="s">
        <v>18</v>
      </c>
      <c r="G248" s="1" t="s">
        <v>308</v>
      </c>
      <c r="I248" t="s">
        <v>13</v>
      </c>
      <c r="J248" t="s">
        <v>310</v>
      </c>
    </row>
    <row r="249" spans="1:10" ht="60">
      <c r="A249" t="str">
        <f t="shared" si="6"/>
        <v>2015-04-04</v>
      </c>
      <c r="B249" t="str">
        <f>"2345"</f>
        <v>2345</v>
      </c>
      <c r="C249" t="s">
        <v>296</v>
      </c>
      <c r="D249" t="s">
        <v>312</v>
      </c>
      <c r="E249" t="s">
        <v>11</v>
      </c>
      <c r="G249" s="1" t="s">
        <v>311</v>
      </c>
      <c r="I249" t="s">
        <v>13</v>
      </c>
      <c r="J249" t="s">
        <v>74</v>
      </c>
    </row>
    <row r="250" spans="1:10" ht="60">
      <c r="A250" t="str">
        <f aca="true" t="shared" si="7" ref="A250:A255">"2015-04-05"</f>
        <v>2015-04-05</v>
      </c>
      <c r="B250" t="str">
        <f>"0000"</f>
        <v>0000</v>
      </c>
      <c r="C250" t="s">
        <v>49</v>
      </c>
      <c r="E250" t="s">
        <v>11</v>
      </c>
      <c r="G250" s="1" t="s">
        <v>50</v>
      </c>
      <c r="I250" t="s">
        <v>13</v>
      </c>
      <c r="J250" t="s">
        <v>129</v>
      </c>
    </row>
    <row r="251" spans="1:10" ht="60">
      <c r="A251" t="str">
        <f t="shared" si="7"/>
        <v>2015-04-05</v>
      </c>
      <c r="B251" t="str">
        <f>"0100"</f>
        <v>0100</v>
      </c>
      <c r="C251" t="s">
        <v>49</v>
      </c>
      <c r="E251" t="s">
        <v>11</v>
      </c>
      <c r="G251" s="1" t="s">
        <v>50</v>
      </c>
      <c r="I251" t="s">
        <v>13</v>
      </c>
      <c r="J251" t="s">
        <v>70</v>
      </c>
    </row>
    <row r="252" spans="1:10" ht="60">
      <c r="A252" t="str">
        <f t="shared" si="7"/>
        <v>2015-04-05</v>
      </c>
      <c r="B252" t="str">
        <f>"0200"</f>
        <v>0200</v>
      </c>
      <c r="C252" t="s">
        <v>179</v>
      </c>
      <c r="D252" t="s">
        <v>327</v>
      </c>
      <c r="E252" t="s">
        <v>11</v>
      </c>
      <c r="G252" s="1" t="s">
        <v>326</v>
      </c>
      <c r="I252" t="s">
        <v>15</v>
      </c>
      <c r="J252" t="s">
        <v>316</v>
      </c>
    </row>
    <row r="253" spans="1:10" ht="60">
      <c r="A253" t="str">
        <f t="shared" si="7"/>
        <v>2015-04-05</v>
      </c>
      <c r="B253" t="str">
        <f>"0200"</f>
        <v>0200</v>
      </c>
      <c r="C253" t="s">
        <v>179</v>
      </c>
      <c r="D253" t="s">
        <v>181</v>
      </c>
      <c r="E253" t="s">
        <v>11</v>
      </c>
      <c r="G253" s="1" t="s">
        <v>180</v>
      </c>
      <c r="I253" t="s">
        <v>15</v>
      </c>
      <c r="J253" t="s">
        <v>182</v>
      </c>
    </row>
    <row r="254" spans="1:10" ht="60">
      <c r="A254" t="str">
        <f t="shared" si="7"/>
        <v>2015-04-05</v>
      </c>
      <c r="B254" t="str">
        <f>"0300"</f>
        <v>0300</v>
      </c>
      <c r="C254" t="s">
        <v>49</v>
      </c>
      <c r="E254" t="s">
        <v>11</v>
      </c>
      <c r="G254" s="1" t="s">
        <v>50</v>
      </c>
      <c r="I254" t="s">
        <v>13</v>
      </c>
      <c r="J254" t="s">
        <v>51</v>
      </c>
    </row>
    <row r="255" spans="1:10" ht="60">
      <c r="A255" t="str">
        <f t="shared" si="7"/>
        <v>2015-04-05</v>
      </c>
      <c r="B255" t="str">
        <f>"0400"</f>
        <v>0400</v>
      </c>
      <c r="C255" t="s">
        <v>49</v>
      </c>
      <c r="E255" t="s">
        <v>11</v>
      </c>
      <c r="G255" s="1" t="s">
        <v>50</v>
      </c>
      <c r="I255" t="s">
        <v>13</v>
      </c>
      <c r="J255" t="s">
        <v>129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2015-03-10T05:43:21Z</dcterms:created>
  <dcterms:modified xsi:type="dcterms:W3CDTF">2015-03-10T05:43:24Z</dcterms:modified>
  <cp:category/>
  <cp:version/>
  <cp:contentType/>
  <cp:contentStatus/>
</cp:coreProperties>
</file>