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621587" sheetId="1" r:id="rId1"/>
  </sheets>
  <definedNames/>
  <calcPr fullCalcOnLoad="1"/>
</workbook>
</file>

<file path=xl/sharedStrings.xml><?xml version="1.0" encoding="utf-8"?>
<sst xmlns="http://schemas.openxmlformats.org/spreadsheetml/2006/main" count="1674" uniqueCount="377">
  <si>
    <t>Date</t>
  </si>
  <si>
    <t>Start Time</t>
  </si>
  <si>
    <t>Title</t>
  </si>
  <si>
    <t>Classification</t>
  </si>
  <si>
    <t>Consumer Advice</t>
  </si>
  <si>
    <t>Digital Epg Synpopsis</t>
  </si>
  <si>
    <t>Episode Title</t>
  </si>
  <si>
    <t>Language</t>
  </si>
  <si>
    <t>Country of Origin</t>
  </si>
  <si>
    <t>Nominal Length</t>
  </si>
  <si>
    <t>Fusion</t>
  </si>
  <si>
    <t>PG</t>
  </si>
  <si>
    <t>Tonight's ep of Fusion, kicks off with clips from Briggs, Thelma Plum, Slip on Stereo and East Journey. We profile new band CKNU, feature Mau Power's new clip Freedom, and spotlight Dizzy Doolan.</t>
  </si>
  <si>
    <t xml:space="preserve"> </t>
  </si>
  <si>
    <t>AUSTRALIA</t>
  </si>
  <si>
    <t>51mins</t>
  </si>
  <si>
    <t>Welcome To Wapos Bay</t>
  </si>
  <si>
    <t>G</t>
  </si>
  <si>
    <t>The kids of Wapos Bay love adventure and their playground is a vast area that's been home to their Cree ancestors for millennia. As they explore the world around them, they learn respect &amp; cooperation</t>
  </si>
  <si>
    <t>Hardest Lesson, The</t>
  </si>
  <si>
    <t>ENGLISH</t>
  </si>
  <si>
    <t>CANADA</t>
  </si>
  <si>
    <t>23mins</t>
  </si>
  <si>
    <t>Waabiny Time</t>
  </si>
  <si>
    <t>My Moort, my family make me djoorabiny, they make me happy.</t>
  </si>
  <si>
    <t>Family And Friends</t>
  </si>
  <si>
    <t>26mins</t>
  </si>
  <si>
    <t>Move It Mob Style</t>
  </si>
  <si>
    <t>We're here to get you moving and keeping fit and healthy. So get your mum, dad, brothers, sisters, aunties and uncles wherever you are to come and Move it Mob Style!</t>
  </si>
  <si>
    <t>22mins</t>
  </si>
  <si>
    <t>Bizou</t>
  </si>
  <si>
    <t>A lively, animated pre-school series that explores the wonderful world of animals through the eyes of a cheerful little Aboriginal princess named Bizou.</t>
  </si>
  <si>
    <t>Mugu Kids</t>
  </si>
  <si>
    <t>Look, listen, learn and dance with Mugu Kids host Jub as we learn about nature. Kerrianne Cox sings about bush tucker and Jason Brown teaches some Gundungurra language.</t>
  </si>
  <si>
    <t>Go Lingo</t>
  </si>
  <si>
    <t>A high energy game show packed with fun and challenges as students aged between 11-12 play a variety of hi-tech games using the latest in touch screen technology. Host Alanah Ahmat.</t>
  </si>
  <si>
    <t>24mins</t>
  </si>
  <si>
    <t>Tales Of Tatonka</t>
  </si>
  <si>
    <t>Meet Wanji, Nunpa, Yamni and Topa, four adventurous wolf cubs who live with their parents amidst a wolf pack in the plains and forests of North America</t>
  </si>
  <si>
    <t>12mins</t>
  </si>
  <si>
    <t>Ofc Champions League 2015 7</t>
  </si>
  <si>
    <t>Champions League Football. Join the top clubs from Oceania as they battle it out for the OFC Champions League title.</t>
  </si>
  <si>
    <t>116mins</t>
  </si>
  <si>
    <t>NITV News Week In Review</t>
  </si>
  <si>
    <t>NC</t>
  </si>
  <si>
    <t>NITV National News features the rich diversity of contemporary life within Aboriginal and Torres Strait Islander communities, broadening and redefining the news and current affairs landscape.</t>
  </si>
  <si>
    <t>25mins</t>
  </si>
  <si>
    <t>Fusion With Casey Donovan</t>
  </si>
  <si>
    <t>"Fusion" is a prime time music program designed for audiences in their late teens and young adults with the added advantage of being of interest to music lovers of all ages.</t>
  </si>
  <si>
    <t>53mins</t>
  </si>
  <si>
    <t>Skydancer</t>
  </si>
  <si>
    <t xml:space="preserve">a </t>
  </si>
  <si>
    <t>The Brooklyn Bridge, the Empire State Building, the World Trade Center: for more than 120 years, Mohawk ironworkers have raised America's modern cityscapes.</t>
  </si>
  <si>
    <t>USA</t>
  </si>
  <si>
    <t>71mins</t>
  </si>
  <si>
    <t xml:space="preserve">Murri Rugby League Carnival 2014 </t>
  </si>
  <si>
    <t>Grassroots rugby league at its best at the Queensland Murri Carnival from Redcliffe, QLD</t>
  </si>
  <si>
    <t>43mins</t>
  </si>
  <si>
    <t>44th Annual Koori Knockout</t>
  </si>
  <si>
    <t>Grassroots rugby league at its best at the 44th Annual Koori Knockout from Raymond Terace, NSW.</t>
  </si>
  <si>
    <t>64mins</t>
  </si>
  <si>
    <t>Unearthed</t>
  </si>
  <si>
    <t>Jade Jackson dreams of being an entrepreneur and since beginning work at the Waradah Aboriginal Centre, she is starting to believe she can achieve anything.</t>
  </si>
  <si>
    <t>Jade Jackson</t>
  </si>
  <si>
    <t>14mins</t>
  </si>
  <si>
    <t>Te Kaea</t>
  </si>
  <si>
    <t>When it happens in the Maori world, you'll hear about it on Te Kaea first. This is Maori Television's flagship news program's week in review, featuring local, national and international stories.</t>
  </si>
  <si>
    <t>NEW ZEALAND</t>
  </si>
  <si>
    <t>Awaken</t>
  </si>
  <si>
    <t>Swans co-captain, two-time Brownlow Medallist, Australian of the Year and Anti-Racism and Anti-Domestic Violence spokesman, Adam Goodes is a man who stands for what he believes in.</t>
  </si>
  <si>
    <t>Adam Goodes: A Good Man Stands Up</t>
  </si>
  <si>
    <t>52mins</t>
  </si>
  <si>
    <t xml:space="preserve">Backyard Shorts </t>
  </si>
  <si>
    <t>Showcasing short stories from communities around Australia</t>
  </si>
  <si>
    <t>0mins</t>
  </si>
  <si>
    <t>Tangaroa With Pio</t>
  </si>
  <si>
    <t>A fun and informative bilingual fishing programme following Pio on his ocean-oriented escapades around the coastal communities of Aotearoa as well as the Pacific Islands.</t>
  </si>
  <si>
    <t>ENGLISH / MAORI</t>
  </si>
  <si>
    <t>Who We Are: Brave New Clan</t>
  </si>
  <si>
    <t>Follow the lives of six exceptional young Aboriginal and Torres Strait Islanders, and see how they engage with their communities, history and cultures, in modern Australia.</t>
  </si>
  <si>
    <t>47mins</t>
  </si>
  <si>
    <t>Boy</t>
  </si>
  <si>
    <t>M</t>
  </si>
  <si>
    <t xml:space="preserve">a d l v </t>
  </si>
  <si>
    <t>Set on the east coast of New Zealand in the year 1984, Boy, an 11-year-old kid gets a chance to know his father, who has returned to find a bag of money he buried years before. (New Zealand)</t>
  </si>
  <si>
    <t>84mins</t>
  </si>
  <si>
    <t>Outback Cafe</t>
  </si>
  <si>
    <t>Mark Olive, aka the "Black Olive" is an Australian Aboriginal chef with a passion to bring the vibrant colours and earthy tastes of ancient outback food to everyone's dining table.</t>
  </si>
  <si>
    <t xml:space="preserve">We Still Live Here </t>
  </si>
  <si>
    <t>This is a truly inspiring documentary about the process and importance of Indigenous language revitalisation.</t>
  </si>
  <si>
    <t>56mins</t>
  </si>
  <si>
    <t>NITV On The Road: Boomerang Festival</t>
  </si>
  <si>
    <t>Boomerang is a new festival held in Byron Bay over the long weekend. It is run by Rhoda Roberts, ther creator of the Dreaming Festival and is a mixture of Australian and International Indigenous Acts.</t>
  </si>
  <si>
    <t>Archie Roach</t>
  </si>
  <si>
    <t>49mins</t>
  </si>
  <si>
    <t>Backyard Shorts</t>
  </si>
  <si>
    <t>In Backyard Shorts NITV showcases stories from communities around Australia.</t>
  </si>
  <si>
    <t>On tonight's final episode for  this season of Fusion, Cairns Murri Crew are rockin' it up with a new clip - Built to Last, we spotlight artists Elaine Crombie and young singer songwriter Gareth Lyon.</t>
  </si>
  <si>
    <t>Mana Mamau</t>
  </si>
  <si>
    <t xml:space="preserve">v </t>
  </si>
  <si>
    <t>Showcasing the current generation of wrestling talent, the Impact Pro Wrestling circuit is overflowing with passionate and vibrant Maori and Pacific Island athletes.</t>
  </si>
  <si>
    <t>Fusion is a lively, cheeky, informative and entertaining show that features new musical talent, clips, performances and interviews. Hosted by Casey Donovan.</t>
  </si>
  <si>
    <t>Kriol Kitchen</t>
  </si>
  <si>
    <t>Inspired by their mother's cooking which they have not had for a long time - Ali and Mitch prepare two seafood dishes.</t>
  </si>
  <si>
    <t>Ali &amp; Mitch Torres: Chilli Tamarind Jinnup (Stingray) &amp; Cockle Salad</t>
  </si>
  <si>
    <t>Beef Curry using foundation spices &amp; Ikam Bilis with Chilli &amp; Eggs: In this episode we enjoy the culinary skills of Veronica Francis who draws on her Malaysian influences from her father.</t>
  </si>
  <si>
    <t>Broome: Veronica Francis</t>
  </si>
  <si>
    <t>Breakin'g Too</t>
  </si>
  <si>
    <t>Keny, Koodjal, Dambart-One, Two Three. Counting is moorditj And do you know the kala, the colours of the rainbow</t>
  </si>
  <si>
    <t>Colours And Numbers</t>
  </si>
  <si>
    <t>Look, learn and dance with Mugu Kids host Jub and her friends. MStar sings a song with her dad about dinosaurs, the kids at Nambour Public School teach us some Gubbi Gubbi language.</t>
  </si>
  <si>
    <t>Bushwhacked</t>
  </si>
  <si>
    <t>Brandon challenges Kayne to catch a saltwater croc and attach a satellite tag to it to help rangers keep the local community safe.</t>
  </si>
  <si>
    <t>Saltwater Croc</t>
  </si>
  <si>
    <t>Sun Kissed</t>
  </si>
  <si>
    <t xml:space="preserve">a l </t>
  </si>
  <si>
    <t>When a Navajo couple discovers their children have a disorder that makes exposure to sunlight fatal, they also learn that the reservation is a hotbed for this rare genetic disease.</t>
  </si>
  <si>
    <t>ENGLISH / NAVAHO</t>
  </si>
  <si>
    <t>Torres To The Thames</t>
  </si>
  <si>
    <t>Torres To The Thames follows the Purple Spider Dance troupe as they perform at a prestigious Festival in England.  The experience will strengthen their connection and belief in their Culture.</t>
  </si>
  <si>
    <t>57mins</t>
  </si>
  <si>
    <t>NITV News</t>
  </si>
  <si>
    <t>Samaqan: Water Stories</t>
  </si>
  <si>
    <t>Human connections to water in the indigenous world are a mix of physical and spiritual, often combining pragmatic needs with that which nourishes the soul.</t>
  </si>
  <si>
    <t>Gulf Story Part 1, The</t>
  </si>
  <si>
    <t>Surviving</t>
  </si>
  <si>
    <t>In 2013 Australia's largest Aboriginal theatre company, Yirra Yaakin, celebrated its 21st birthday. At the helm of Yirra Yaakin is young artistic director, Kyle Morrison.</t>
  </si>
  <si>
    <t>Kyle Morrison</t>
  </si>
  <si>
    <t>15mins</t>
  </si>
  <si>
    <t>Lois Olney, now living in Fremantle, Western Australia, was born in her mother's country at Roebourne, in the Pilbara region of Western Australia. Her father was a Yamat ji man from Meekatharra.</t>
  </si>
  <si>
    <t>Lois Olney</t>
  </si>
  <si>
    <t xml:space="preserve">Tangaroa With Pio </t>
  </si>
  <si>
    <t>Pio is back with fresh new ocean adventures in this fun and bilingual fishing programme exploring the oceans around the coastal communities of Aotearoa</t>
  </si>
  <si>
    <t>Samoa 1</t>
  </si>
  <si>
    <t>Love Patrol</t>
  </si>
  <si>
    <t xml:space="preserve">a l s </t>
  </si>
  <si>
    <t>A soap opera from Vanuatu with a serious message. Set in a police station in the Pacific, the local characters confront real issues that occur in their communities.</t>
  </si>
  <si>
    <t>VANUATU</t>
  </si>
  <si>
    <t>27mins</t>
  </si>
  <si>
    <t>Corp &amp; Anam</t>
  </si>
  <si>
    <t>4 part Crime Drama Series following crack tv crime reporter Cathal Mac Iarnain. The terrier of the newsroom, Mac Iarnain doggedly pursues the truth behind every story, regardless of who it hurts.</t>
  </si>
  <si>
    <t>IRISH</t>
  </si>
  <si>
    <t>IRELAND</t>
  </si>
  <si>
    <t>Blackstone</t>
  </si>
  <si>
    <t>MA</t>
  </si>
  <si>
    <t xml:space="preserve">a d l </t>
  </si>
  <si>
    <t>Intense, compelling and confrontational, Blackstone is an unmuted exploration of First Nations' power and politics, unfolding over nine one-hour episodes.</t>
  </si>
  <si>
    <t>44mins</t>
  </si>
  <si>
    <t>The Whole World Is Watching</t>
  </si>
  <si>
    <t xml:space="preserve">l </t>
  </si>
  <si>
    <t>During the Commonwealth Games in Brisbane in 1982 international eyes were turned on Australia. It highlights the position of Aboriginal Australians</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</si>
  <si>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</si>
  <si>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</si>
  <si>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</si>
  <si>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Syl Johns is a leader and guardian of young men. Syl gives us an insight into his life talking about early days, his family memories and achievements that has shaped this man.</t>
  </si>
  <si>
    <t>Syl Johns</t>
  </si>
  <si>
    <t>Wavely Mortas heritage is Aboriginal South Sea Islander. Follow his quest to discover his South Sea Island heritage through his mothers line, beginning with Queenslands Blackbirding history.</t>
  </si>
  <si>
    <t>Waverley Morta</t>
  </si>
  <si>
    <t>Desperate Measures</t>
  </si>
  <si>
    <t>Opal stands for the One People Australian League, a political movement that was formed in 1961 in Queensland, which helped our indigenous people in need of housing, education and welfare assistance.</t>
  </si>
  <si>
    <t>Opal Days</t>
  </si>
  <si>
    <t>Len Colbungs family talk about the activism and strength that has been passed onto the family.</t>
  </si>
  <si>
    <t>Faith, Len Colbung Story</t>
  </si>
  <si>
    <t>Our Footprint</t>
  </si>
  <si>
    <t xml:space="preserve">w </t>
  </si>
  <si>
    <t>Brendan Chaquebor is a Bard elder of the Djarindjin community on the Dampier Peninsula, north of Broome. Brendan's passion in life is upholding traditional knowledge, law and culture.</t>
  </si>
  <si>
    <t>Brendan Chaquebor</t>
  </si>
  <si>
    <t>Aunty Margie is a Gumbaynggirr Elder of Corindi Beach, also a child of the stolen generation she gives an insight into her early life.</t>
  </si>
  <si>
    <t>Aunty Margie</t>
  </si>
  <si>
    <t>Around The Campfire</t>
  </si>
  <si>
    <t>Wade Mann, A proud Darumbal Traditional Owner of his Country, shares some of the significant sites and stories of long ago of the Darumbal people that is situated in the Rockhampton.</t>
  </si>
  <si>
    <t>Rockhampton With Wade Mann</t>
  </si>
  <si>
    <t>The kids from Hamilton High are trying to keep dreams on path and dream of a brighter future for their careers.</t>
  </si>
  <si>
    <t>Hamilton Secondary College</t>
  </si>
  <si>
    <t>13mins</t>
  </si>
  <si>
    <t>Let's Talk Sovereignty</t>
  </si>
  <si>
    <t>A Panel discussing the Political, Philosophical and legal inctricacies of First Nations' Sovereignty. Panel members are Aunty Mary Graham, Michael Mansell, Bob Weatherall and Aunty Lilla Watson.</t>
  </si>
  <si>
    <t>61mins</t>
  </si>
  <si>
    <t>Ella 7's 2009</t>
  </si>
  <si>
    <t>Brisbane Rebels v La Pa Lovelies, Northern United v Eastern Spirit, Bowraville v Central Coast Pelicans, Sydney Skindogs v Boomanulla Raiders.</t>
  </si>
  <si>
    <t>59mins</t>
  </si>
  <si>
    <t>On this week's episode we have new clips from Jimblah ZK and the new clpi from Dan Sultan's latest album recorded in Nashville, The Same Man, plus we shine the spotlight on Mau Power.</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</si>
  <si>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</si>
  <si>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</si>
  <si>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she explains the different tastes fruits give off while The Witchety Grubs sing their song, all the good things,</t>
  </si>
  <si>
    <t>Brandon challenges Kayne to swim with Grey Nurse Sharks and to take an underwater photograph in case one day they are gone for good.</t>
  </si>
  <si>
    <t>Grey Nurse Shark</t>
  </si>
  <si>
    <t>Elements, The</t>
  </si>
  <si>
    <t>Lurujarri Dreaming</t>
  </si>
  <si>
    <t>This beautifully crafted animated documentary retraces the Lurujarri Dreaming Trail from the Goolarabooloo community in the Western Kimberley region of Western Australia</t>
  </si>
  <si>
    <t>Kids To Coast</t>
  </si>
  <si>
    <t>Kids from the Uluru community visit the coast line to see the ocean for the first time.</t>
  </si>
  <si>
    <t>Gulf Story Part 2, The</t>
  </si>
  <si>
    <t>Billy Thompson is now 64, he was born in 1950 in the town of Geraldton. Billy now lives in Beverley a small town 140 kms east of Perth. He volunteered for the army in 1971 at the height of Vietnam.</t>
  </si>
  <si>
    <t>Billy Thompson</t>
  </si>
  <si>
    <t>Verne Hopkins lived through the Vietnam War, as part of the 2nd Battalion Royal Australian Regiment 9th Platoon Charlie Company, but has just been a part of a hard-fought battle, here in Brisbane.</t>
  </si>
  <si>
    <t>Verne In Vietnam</t>
  </si>
  <si>
    <t>Prophets, The</t>
  </si>
  <si>
    <t>This riveting, seven part series reveals the incredible stories of the Maori prophets. Presented as a comprehensive anthology, their lives are a fascinating aspect of NZ history.</t>
  </si>
  <si>
    <t>28mins</t>
  </si>
  <si>
    <t>Message From Mungo</t>
  </si>
  <si>
    <t>70mins</t>
  </si>
  <si>
    <t>Alice And Kevin</t>
  </si>
  <si>
    <t xml:space="preserve">Neafl 2015: NT Thunder </t>
  </si>
  <si>
    <t>AFL: Follow the NT Thunder through their 2015 season in the NEAFL.</t>
  </si>
  <si>
    <t>Defining Moments</t>
  </si>
  <si>
    <t>This documentary on Emma Donovan will capture the raw emotion of her experience at the Garma Festival. This intimate story will showcase her connection with country and culture.</t>
  </si>
  <si>
    <t>Emma Donovan</t>
  </si>
  <si>
    <t>Kelvin Johnson has spent all his life on his country at Nepabunna Community. He tells the stories of growing up and how the Adnyamanthanha have survived and what he hopes for the future.</t>
  </si>
  <si>
    <t>Nepabunna</t>
  </si>
  <si>
    <t>Away From Country</t>
  </si>
  <si>
    <t>Away From Country captures the essence of Indigenous excellence on and off the sporting field and highlights the journeys of our Indigenous sportspeople.</t>
  </si>
  <si>
    <t>Patty Mills: Out Of The Shadows</t>
  </si>
  <si>
    <t xml:space="preserve">Burned Bridge </t>
  </si>
  <si>
    <t xml:space="preserve">a l w </t>
  </si>
  <si>
    <t>Ricky comes back from the hospital to the cell, knowing that there is no way to avoid being transferred to the city.</t>
  </si>
  <si>
    <t>50mins</t>
  </si>
  <si>
    <t>Sue Ray: Newcomer to the music industry Queensland performer Sue Ray has risen to acclaim with her debut album about heartbreak and self-discovery. Sue Ray shares her stories and performs.</t>
  </si>
  <si>
    <t>Sue Ray</t>
  </si>
  <si>
    <t>Theres No I In Hockey</t>
  </si>
  <si>
    <t>Djinang, Look! It's a yongka, a kangaroo. And can you see the wetj, the emu full of feathers</t>
  </si>
  <si>
    <t>Animals And Tracks</t>
  </si>
  <si>
    <t>Look, listen, learn and dance with Mugu Kids Host Jub as she plays with a bouncing ball and does some exercise for the kids while Jason Brown sings a song about his best friend,</t>
  </si>
  <si>
    <t>Brandon challenges Kayne to go out after dark and spot little penguins sneaking out of the sea to feed their babies!</t>
  </si>
  <si>
    <t>Penguins</t>
  </si>
  <si>
    <t>Alls Fair</t>
  </si>
  <si>
    <t>The Mary G Cooking Show</t>
  </si>
  <si>
    <t>Mary G, The Big Black Queen of the Kimberley is back with her very own cooking show. Travel around the beautiful country of the West Kimberley, meeting the locals and enjoying some fabulous food</t>
  </si>
  <si>
    <t>David Leha aka Radical son is a musical phenomenon. We follow him to Auckland, New Zealand where he performs his soulful music and re-connects with his Tongan heritage.</t>
  </si>
  <si>
    <t>Radical Son</t>
  </si>
  <si>
    <t>Gulf Story Part 3, The</t>
  </si>
  <si>
    <t>Pearl Duncan is an Elder on Bribie Island and a unique Aboriginal woman who has written a thesis with a difference.  She investigated the use of humour in the survival of Aboriginal people.</t>
  </si>
  <si>
    <t>Pearl Duncan</t>
  </si>
  <si>
    <t>Aunty Peggy Tidyman is a respected Elder in Logan, a leading member of the Logan District Aboriginal and Torres Strait Islanders Corporation for Elders,</t>
  </si>
  <si>
    <t>Peggy Tidyman</t>
  </si>
  <si>
    <t>Noongar Dandjoo</t>
  </si>
  <si>
    <t xml:space="preserve">Characters Of Broome </t>
  </si>
  <si>
    <t>Dianne Appleby is from the famous Broome family of the Edgars. Di Values the importance of language and Culture she is a linguist and is a fluent speaker in two languages Karrajarri and Yawuru.</t>
  </si>
  <si>
    <t>Dianne Appleby</t>
  </si>
  <si>
    <t>Mulka Project Compile Series 1, The</t>
  </si>
  <si>
    <t>The name 'Mulka' means a sacred but public ceremony, and to hold or protect. This series shows content from The Mulka Project who sustain and protect Yolngu cultural knowledge in Northeast Arnhem Land</t>
  </si>
  <si>
    <t>Deadly Thinking</t>
  </si>
  <si>
    <t>An intimate portrait of a community social wellbeing workshop in remote communities and dealing with mental health issues.</t>
  </si>
  <si>
    <t>21mins</t>
  </si>
  <si>
    <t>Cornel West is the first African American to graduate from Princeton Uni with a PhD in Philosophy. We talk about race, class, gender, religion and poetry with one of world's most influential men.</t>
  </si>
  <si>
    <t>Cornel West</t>
  </si>
  <si>
    <t>55mins</t>
  </si>
  <si>
    <t xml:space="preserve">Our Spirit To C-Gen </t>
  </si>
  <si>
    <t>28 young kids from the Queensland regional town of Beaudesert are about to go on a journey that will change their lives forever.</t>
  </si>
  <si>
    <t>Ravens And Eagles</t>
  </si>
  <si>
    <t>Shot on British Columbia's rugged north coast, this series explores  the roots of traditional Haida art in form, process and in its connection to spirituality, land and culture.</t>
  </si>
  <si>
    <t>Jazz</t>
  </si>
  <si>
    <t>Speakeasies, flappers, and easy money. The story of jazz becomes a tale of two great cities, Chicago and New York and of two artists, Louis Armstrong and  Dule Ellington.</t>
  </si>
  <si>
    <t>Gift, The</t>
  </si>
  <si>
    <t>58mins</t>
  </si>
  <si>
    <t xml:space="preserve">a v w </t>
  </si>
  <si>
    <t>Vincent Burunga leaves his home and past in WA to make a fresh start in NSW as an Aboriginal Police Liason Officer.</t>
  </si>
  <si>
    <t>The Blues</t>
  </si>
  <si>
    <t>This brilliant seven part music series contains personal and impressionistic films viewed through the lens of seven famous directors who share a passion for the blues and the stories behind the music.</t>
  </si>
  <si>
    <t>Soul Of A Man, The</t>
  </si>
  <si>
    <t>99mins</t>
  </si>
  <si>
    <t>Custodians</t>
  </si>
  <si>
    <t>We call ourselves Yaegl people from Angourie, New South Wales, and we are determined to keep our heritage alive.</t>
  </si>
  <si>
    <t>Yaegl - Angourie</t>
  </si>
  <si>
    <t>6mins</t>
  </si>
  <si>
    <t>Rock Art And Yingana</t>
  </si>
  <si>
    <t>The artists from Injalak Arts and Crafts in Western Arnhem Land, paint as their ancestors have always done, to mark their connection to the land and to demonstrate their rights and responsibilities.</t>
  </si>
  <si>
    <t>Nitv On The Road: Yabun 2015</t>
  </si>
  <si>
    <t>From our travelling music series NITV showcases veterans and newcomers alike as they perform up on the Yabun stage at Victoria Park, Sydney.</t>
  </si>
  <si>
    <t>Journey Through Fear</t>
  </si>
  <si>
    <t>In Noongar Boodgar, Noongar Country there's so much to see. Wano, this way the djet, the flowers and ali bidi, that way you can see the boorn, the trees. Moorditj!</t>
  </si>
  <si>
    <t>Country And Directions</t>
  </si>
  <si>
    <t>Look, listen, learn and dance with Mugu Kids host Jub as she tells us what makes her happy while the Kids from Thornbury Public School sing happy birthday in the Wurundjeri Language.</t>
  </si>
  <si>
    <t>In this reverse episode, Kayne challenges Brandon to help save animals that live in the city or get into a spot of bother living alongside humans.</t>
  </si>
  <si>
    <t>Melbourne</t>
  </si>
  <si>
    <t>As The Bannock Browns</t>
  </si>
  <si>
    <t>Eternity</t>
  </si>
  <si>
    <t>The Word "Eternity" Was Part Of Sydney's Street Life For 40 Years.</t>
  </si>
  <si>
    <t>Wild Rice</t>
  </si>
  <si>
    <t>The artists of the Warmun Arts Centre tell the stories of their country and their families. They talk of how they learnt to paint and explain the stories and meaning of their paintings.</t>
  </si>
  <si>
    <t>Warmun Arts</t>
  </si>
  <si>
    <t>Andrew Bowles is a Nyul Nyul man and long term resident of the Dampier Peninsula. For years Andrew had been told by the elders, now long gone, that Pender Bay was an ancient whale ground.</t>
  </si>
  <si>
    <t>Two Moons With Andrew Bowles</t>
  </si>
  <si>
    <t xml:space="preserve">The Marngrook Footy Show </t>
  </si>
  <si>
    <t>Grant Hansen and Gilbert McAdam are joined by a panel of current and former AFL players to discuss the fortunes and prospects of your favorite AFL club.</t>
  </si>
  <si>
    <t>78mins</t>
  </si>
  <si>
    <t>Hunting Aotearoa Series 8</t>
  </si>
  <si>
    <t>Take in the spectacular scenery and watch some good keen huntsmen bag some big game with the new series of Hunting Aotearoa presented by Matua Parkinson</t>
  </si>
  <si>
    <t>Taxidermy / Fran</t>
  </si>
  <si>
    <t>Hunting Aotearoa</t>
  </si>
  <si>
    <t>Howie meets up with Macca who flies him out to meet up with the Wipaki whanau. Charlie, Damien and Koro Sandi treat Howie to a wonderland hunting block at Aorangi as they hunt for deer.</t>
  </si>
  <si>
    <t>Aorangi</t>
  </si>
  <si>
    <t>The Medicine Line</t>
  </si>
  <si>
    <t>Traveling is a passion for many. Join Dave Gaudet as he zigzags his way across the Canada-US border to discover the art, language, history, and culture of Aboriginal people in both places.</t>
  </si>
  <si>
    <t>20mins</t>
  </si>
  <si>
    <t>Mataku</t>
  </si>
  <si>
    <t>Mataku is a bilingual series of half-hour dramatic narratives steeped in Maori mystique. Described as a Maori Twilight Zone, Mataku was produced by Maori writers, directors and actors.</t>
  </si>
  <si>
    <t>Chosen Ones, The</t>
  </si>
  <si>
    <t xml:space="preserve">Nitv On The Road: Yabun 2015 </t>
  </si>
  <si>
    <t>Stephen Pigram</t>
  </si>
  <si>
    <t>Kevin Starkey: Kevin Starkey singer songwriter talks about the importance of keeping culture alive through songwriting and music. Featuring performances with his four piece collective of musicians.</t>
  </si>
  <si>
    <t>Kev Starkey</t>
  </si>
  <si>
    <t>2011 Lightning Cup</t>
  </si>
  <si>
    <t>Top End grassroots AFL at its best.</t>
  </si>
  <si>
    <t>Ltyentye Apurte Vs Titlikala</t>
  </si>
  <si>
    <t>They Dance At Night</t>
  </si>
  <si>
    <t>Mereny and kep, food and water keep us walang, healthy. How about a yongka stew, a kangaroo stew? Yum yum sounds moorditj!</t>
  </si>
  <si>
    <t>Food And Drink</t>
  </si>
  <si>
    <t>Look, listen, learn and dance with Mugu Kids Host Jub as she explores the many animals from across this country. Nadeena Dixon sings a special song about the whales.</t>
  </si>
  <si>
    <t>Brandon challenges Kayne to catch, cook and then eat an Arafura File Snake - a rare delicacy that lives in croc-infested waters in Arnhem Land!</t>
  </si>
  <si>
    <t>Arafura File Snake</t>
  </si>
  <si>
    <t>Guardians</t>
  </si>
  <si>
    <t xml:space="preserve">We Come From The Land </t>
  </si>
  <si>
    <t>In 1985 the Government announced plans to move major naval facilities to Jervis Bay, NSW. Once again local Aboriginal communities were facing dispossession of their traditional lands and culture.</t>
  </si>
  <si>
    <t>Sisters In League</t>
  </si>
  <si>
    <t>Belinda Miller travels with the Cherbourg women's team "The Hornettes" to compete at the Qld Murri Carnival, a major Rugby League competition, and discovers the humor and the passion of these women.</t>
  </si>
  <si>
    <t>Ooligan, The</t>
  </si>
  <si>
    <t>Mark Olive, aka the Black Olive is an Australian Aboriginal chef with a passion to bring the vibrant colours and earthy tastes of ancient outback food to everyone's dining table.</t>
  </si>
  <si>
    <t>Blue Bone Soup &amp; Chilli Fish: Ali and Mitch travel two hours north of Broome to a tourist camping destination named Goobaragun and spend the day with Kathleen Cox.</t>
  </si>
  <si>
    <t>Goobaragun: Kathleen Cox</t>
  </si>
  <si>
    <t>Not Just Cricket</t>
  </si>
  <si>
    <t>For the first time and Indigenous cricket team tours India. It's a journey of discovery as they experience a new culture - where cricket is king.</t>
  </si>
  <si>
    <t>Australian Biography</t>
  </si>
  <si>
    <t>Short Synopsis Aboriginal Activist Charles Perkins Talks About His Fight To Defend Aboriginal Interests In Changing Political Circumstances.</t>
  </si>
  <si>
    <t>Charles Perkins</t>
  </si>
  <si>
    <t>Go Girls Series 2</t>
  </si>
  <si>
    <t xml:space="preserve">s </t>
  </si>
  <si>
    <t>The girls decide on new and bigger objectives. Amy's attempt to become rich only caused heartache for herself and for others. Britta realised she's been too kind to get famous and Cody got married.</t>
  </si>
  <si>
    <t>Spring Rolls</t>
  </si>
  <si>
    <t>45mins</t>
  </si>
  <si>
    <t>First Citizen: Albert Namatjira</t>
  </si>
  <si>
    <t>Explores the great talent which enabled the Arrernte people to become the first to adopt the painting techniques and modes of expression of culture which were in direct contrast to his own.</t>
  </si>
  <si>
    <t>54mins</t>
  </si>
  <si>
    <t>Rovers Vs Central Arrente</t>
  </si>
  <si>
    <t>Family Chinese Long Soup: Under the guidance of Lexie Tang Wei, daughters Amy and Carol and granddaughters Lauren and Marli make their famous Chinese Long Soup from scratch.</t>
  </si>
  <si>
    <t>Broome: Carol, Amy &amp; Lexie Tang Wei</t>
  </si>
  <si>
    <t>Dance Monkey Dance</t>
  </si>
  <si>
    <t>Moorditj walang, good health is about looking after our bodies every day. It's solid koolangka!</t>
  </si>
  <si>
    <t>Health</t>
  </si>
  <si>
    <t>Look, listen, learn and dance with Mugu Kids host Jub. Families are important and Aunty Lorraine Williams from the Larrakia Nation teaches her kids some language words for family members.</t>
  </si>
  <si>
    <t>11mins</t>
  </si>
  <si>
    <t>Clear Whiting Soup with chilli/garlic/ginger &amp; Mullet Soup with Black Bean: A good fish soup does wonders for the soul, in this episode Ali &amp; Mitch travel north of Broome on Djabber Djabber country.</t>
  </si>
  <si>
    <t>Minarinyj: Sylvia Clarke</t>
  </si>
  <si>
    <t>Janet Cox recounts her memory of the day she took the desperate measure of sitting in front of 150 police to stop the company Woodside from going onto country to begin drilling near James Price Point.</t>
  </si>
  <si>
    <t>Black Tuesday With Janet Cox</t>
  </si>
  <si>
    <t>Insight into well-known Indigenous photographer Barbara McGrady. Who is the lady behind the lens.</t>
  </si>
  <si>
    <t>Barbara McGrady</t>
  </si>
  <si>
    <t>Mercy grew up on the Koonibba Lutheran Mission in South Australia. As an adult, the process of writing about these experiences with her daughter.</t>
  </si>
  <si>
    <t>Mercy Glastonbury</t>
  </si>
  <si>
    <t>This is the story of Aboriginal families who lived in the bush camps around the tourist and fishing town of Lakes Entrance after white settlement.</t>
  </si>
  <si>
    <t>Lake Entrance</t>
  </si>
  <si>
    <t>Mantua Watson, aspires to be a clothes designer, this animated story is about what she sees as her future.</t>
  </si>
  <si>
    <t>Mantuwa Watson-Animated Future</t>
  </si>
  <si>
    <t>8mins</t>
  </si>
  <si>
    <t>Media Mob is a group of Tennant Creek youths who are undergoing a training program to learn about digital media.</t>
  </si>
  <si>
    <t>Media Mob</t>
  </si>
  <si>
    <t>Maori Tv's Native Affairs 2015</t>
  </si>
  <si>
    <t>Maori Television's flagship current affairs show, Native Affairs, mixes pre-recorded stories with live interviews and panels, where invited guests discuss the latest events.</t>
  </si>
  <si>
    <t>Fred Leone is a well-respected and intelligent community leader, with strong Australian Aboriginal, Tongan and South-Sea Islander heritage.</t>
  </si>
  <si>
    <t>Fred Leone</t>
  </si>
  <si>
    <t>The Dreamtime Project workshops is a 30 week innovative, holistic program set to empower young indigenous women on a journey of self discovery with a focus on the wellbeing of our Aboriginal youth.</t>
  </si>
  <si>
    <t>Dreamtime Project, The</t>
  </si>
  <si>
    <t>Gideons Army</t>
  </si>
  <si>
    <t>Documentary that follows young Public Defenders working in the deep South,who are dedicated to working for the people society would rather forget.</t>
  </si>
  <si>
    <t>95mins</t>
  </si>
  <si>
    <t xml:space="preserve">Bit Of Black Business </t>
  </si>
  <si>
    <t>13 short films showcasing indigenous filmmakers from around Australia..</t>
  </si>
  <si>
    <t>74mins</t>
  </si>
  <si>
    <t>Mparntwe: Sacred Sites</t>
  </si>
  <si>
    <t>A look at the sacred sites in and around Mparntwe in central Australia, and the struggle of the Arrernte people to identify, document and preserve these sites in the face of urban expansion.</t>
  </si>
  <si>
    <t>ENGLISH / ARRERNTE</t>
  </si>
  <si>
    <t>Milpirri</t>
  </si>
  <si>
    <t>Wanta is an initiated Warlpiri man who shares a deeply refreshing perspective on the challenges for his remote community in Central Australia.</t>
  </si>
  <si>
    <t>Status First Nations people were only granted the right to file complaints to the Canadian Human Rights Commission in 2008 Alice Taylor filed one in an attempt to get more on-reserve care for her son</t>
  </si>
  <si>
    <t>Award winning story of the interaction between scientists and the Custodians of Indigenous heritage at Lake Mungo, one of the worlds richest archaeological sites.</t>
  </si>
  <si>
    <t>A four part, half hour series about the issues affecting the Noongar people of Western Australia. Proudly made by students from Curtin University.</t>
  </si>
  <si>
    <t>NITV Week 34: Sunday 16 August to Saturday 22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</si>
</sst>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2066925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2011025"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7"/>
  <sheetViews>
    <sheetView tabSelected="1" zoomScalePageLayoutView="0" workbookViewId="0" topLeftCell="A1">
      <pane ySplit="3" topLeftCell="A4" activePane="bottomLeft" state="frozen"/>
      <selection pane="topLeft" activeCell="A1" sqref="A1"/>
      <selection pane="bottomLeft" activeCell="D9" sqref="D9"/>
    </sheetView>
  </sheetViews>
  <sheetFormatPr defaultColWidth="9.140625" defaultRowHeight="15"/>
  <cols>
    <col min="1" max="1" width="10.421875" style="0" bestFit="1" customWidth="1"/>
    <col min="2" max="2" width="10.00390625" style="0" bestFit="1" customWidth="1"/>
    <col min="3" max="3" width="38.140625" style="0" bestFit="1" customWidth="1"/>
    <col min="4" max="4" width="61.28125" style="0" bestFit="1" customWidth="1"/>
    <col min="5" max="5" width="12.7109375" style="0" bestFit="1" customWidth="1"/>
    <col min="6" max="6" width="16.57421875" style="0" bestFit="1" customWidth="1"/>
    <col min="7" max="7" width="64.00390625" style="1" customWidth="1"/>
    <col min="8" max="8" width="19.57421875" style="0" bestFit="1" customWidth="1"/>
    <col min="9" max="9" width="16.28125" style="0" bestFit="1" customWidth="1"/>
    <col min="10" max="10" width="15.140625" style="0" bestFit="1" customWidth="1"/>
  </cols>
  <sheetData>
    <row r="1" s="2" customFormat="1" ht="107.25" customHeight="1">
      <c r="G1" s="3"/>
    </row>
    <row r="2" spans="1:7" s="2" customFormat="1" ht="52.5" customHeight="1">
      <c r="A2" s="4" t="s">
        <v>376</v>
      </c>
      <c r="B2" s="4"/>
      <c r="C2" s="4"/>
      <c r="G2" s="3"/>
    </row>
    <row r="3" spans="1:10" ht="15">
      <c r="A3" t="s">
        <v>0</v>
      </c>
      <c r="B3" t="s">
        <v>1</v>
      </c>
      <c r="C3" t="s">
        <v>2</v>
      </c>
      <c r="D3" t="s">
        <v>6</v>
      </c>
      <c r="E3" t="s">
        <v>3</v>
      </c>
      <c r="F3" t="s">
        <v>4</v>
      </c>
      <c r="G3" s="1" t="s">
        <v>5</v>
      </c>
      <c r="H3" t="s">
        <v>7</v>
      </c>
      <c r="I3" t="s">
        <v>8</v>
      </c>
      <c r="J3" t="s">
        <v>9</v>
      </c>
    </row>
    <row r="4" spans="1:10" ht="45">
      <c r="A4" t="str">
        <f aca="true" t="shared" si="0" ref="A4:A28">"2015-08-16"</f>
        <v>2015-08-16</v>
      </c>
      <c r="B4" t="str">
        <f>"0500"</f>
        <v>0500</v>
      </c>
      <c r="C4" t="s">
        <v>10</v>
      </c>
      <c r="E4" t="s">
        <v>11</v>
      </c>
      <c r="G4" s="1" t="s">
        <v>12</v>
      </c>
      <c r="I4" t="s">
        <v>14</v>
      </c>
      <c r="J4" t="s">
        <v>15</v>
      </c>
    </row>
    <row r="5" spans="1:10" ht="45">
      <c r="A5" t="str">
        <f t="shared" si="0"/>
        <v>2015-08-16</v>
      </c>
      <c r="B5" t="str">
        <f>"0600"</f>
        <v>0600</v>
      </c>
      <c r="C5" t="s">
        <v>16</v>
      </c>
      <c r="D5" t="s">
        <v>19</v>
      </c>
      <c r="E5" t="s">
        <v>17</v>
      </c>
      <c r="G5" s="1" t="s">
        <v>18</v>
      </c>
      <c r="H5" t="s">
        <v>20</v>
      </c>
      <c r="I5" t="s">
        <v>21</v>
      </c>
      <c r="J5" t="s">
        <v>22</v>
      </c>
    </row>
    <row r="6" spans="1:10" ht="15">
      <c r="A6" t="str">
        <f t="shared" si="0"/>
        <v>2015-08-16</v>
      </c>
      <c r="B6" t="str">
        <f>"0630"</f>
        <v>0630</v>
      </c>
      <c r="C6" t="s">
        <v>23</v>
      </c>
      <c r="D6" t="s">
        <v>25</v>
      </c>
      <c r="E6" t="s">
        <v>17</v>
      </c>
      <c r="G6" s="1" t="s">
        <v>24</v>
      </c>
      <c r="H6" t="s">
        <v>20</v>
      </c>
      <c r="I6" t="s">
        <v>14</v>
      </c>
      <c r="J6" t="s">
        <v>26</v>
      </c>
    </row>
    <row r="7" spans="1:10" ht="45">
      <c r="A7" t="str">
        <f t="shared" si="0"/>
        <v>2015-08-16</v>
      </c>
      <c r="B7" t="str">
        <f>"0700"</f>
        <v>0700</v>
      </c>
      <c r="C7" t="s">
        <v>27</v>
      </c>
      <c r="E7" t="s">
        <v>11</v>
      </c>
      <c r="G7" s="1" t="s">
        <v>28</v>
      </c>
      <c r="H7" t="s">
        <v>20</v>
      </c>
      <c r="I7" t="s">
        <v>14</v>
      </c>
      <c r="J7" t="s">
        <v>29</v>
      </c>
    </row>
    <row r="8" spans="1:10" ht="45">
      <c r="A8" t="str">
        <f t="shared" si="0"/>
        <v>2015-08-16</v>
      </c>
      <c r="B8" t="str">
        <f>"0730"</f>
        <v>0730</v>
      </c>
      <c r="C8" t="s">
        <v>30</v>
      </c>
      <c r="E8" t="s">
        <v>17</v>
      </c>
      <c r="G8" s="1" t="s">
        <v>31</v>
      </c>
      <c r="H8" t="s">
        <v>20</v>
      </c>
      <c r="I8" t="s">
        <v>21</v>
      </c>
      <c r="J8" t="s">
        <v>29</v>
      </c>
    </row>
    <row r="9" spans="1:10" ht="45">
      <c r="A9" t="str">
        <f t="shared" si="0"/>
        <v>2015-08-16</v>
      </c>
      <c r="B9" t="str">
        <f>"0800"</f>
        <v>0800</v>
      </c>
      <c r="C9" t="s">
        <v>32</v>
      </c>
      <c r="E9" t="s">
        <v>17</v>
      </c>
      <c r="G9" s="1" t="s">
        <v>33</v>
      </c>
      <c r="I9" t="s">
        <v>14</v>
      </c>
      <c r="J9" t="s">
        <v>26</v>
      </c>
    </row>
    <row r="10" spans="1:10" ht="45">
      <c r="A10" t="str">
        <f t="shared" si="0"/>
        <v>2015-08-16</v>
      </c>
      <c r="B10" t="str">
        <f>"0830"</f>
        <v>0830</v>
      </c>
      <c r="C10" t="s">
        <v>34</v>
      </c>
      <c r="E10" t="s">
        <v>17</v>
      </c>
      <c r="G10" s="1" t="s">
        <v>35</v>
      </c>
      <c r="H10" t="s">
        <v>20</v>
      </c>
      <c r="I10" t="s">
        <v>14</v>
      </c>
      <c r="J10" t="s">
        <v>36</v>
      </c>
    </row>
    <row r="11" spans="1:10" ht="45">
      <c r="A11" t="str">
        <f t="shared" si="0"/>
        <v>2015-08-16</v>
      </c>
      <c r="B11" t="str">
        <f>"0900"</f>
        <v>0900</v>
      </c>
      <c r="C11" t="s">
        <v>37</v>
      </c>
      <c r="E11" t="s">
        <v>17</v>
      </c>
      <c r="G11" s="1" t="s">
        <v>38</v>
      </c>
      <c r="H11" t="s">
        <v>20</v>
      </c>
      <c r="I11" t="s">
        <v>21</v>
      </c>
      <c r="J11" t="s">
        <v>39</v>
      </c>
    </row>
    <row r="12" spans="1:10" ht="45">
      <c r="A12" t="str">
        <f t="shared" si="0"/>
        <v>2015-08-16</v>
      </c>
      <c r="B12" t="str">
        <f>"0915"</f>
        <v>0915</v>
      </c>
      <c r="C12" t="s">
        <v>37</v>
      </c>
      <c r="E12" t="s">
        <v>17</v>
      </c>
      <c r="G12" s="1" t="s">
        <v>38</v>
      </c>
      <c r="H12" t="s">
        <v>20</v>
      </c>
      <c r="I12" t="s">
        <v>21</v>
      </c>
      <c r="J12" t="s">
        <v>39</v>
      </c>
    </row>
    <row r="13" spans="1:10" ht="45">
      <c r="A13" t="str">
        <f t="shared" si="0"/>
        <v>2015-08-16</v>
      </c>
      <c r="B13" t="str">
        <f>"0930"</f>
        <v>0930</v>
      </c>
      <c r="C13" t="s">
        <v>27</v>
      </c>
      <c r="E13" t="s">
        <v>17</v>
      </c>
      <c r="G13" s="1" t="s">
        <v>28</v>
      </c>
      <c r="H13" t="s">
        <v>20</v>
      </c>
      <c r="I13" t="s">
        <v>13</v>
      </c>
      <c r="J13" t="s">
        <v>36</v>
      </c>
    </row>
    <row r="14" spans="1:10" ht="30">
      <c r="A14" t="str">
        <f t="shared" si="0"/>
        <v>2015-08-16</v>
      </c>
      <c r="B14" t="str">
        <f>"1000"</f>
        <v>1000</v>
      </c>
      <c r="C14" t="s">
        <v>40</v>
      </c>
      <c r="G14" s="1" t="s">
        <v>41</v>
      </c>
      <c r="I14" t="s">
        <v>13</v>
      </c>
      <c r="J14" t="s">
        <v>42</v>
      </c>
    </row>
    <row r="15" spans="1:10" ht="45">
      <c r="A15" t="str">
        <f t="shared" si="0"/>
        <v>2015-08-16</v>
      </c>
      <c r="B15" t="str">
        <f>"1200"</f>
        <v>1200</v>
      </c>
      <c r="C15" t="s">
        <v>43</v>
      </c>
      <c r="E15" t="s">
        <v>44</v>
      </c>
      <c r="G15" s="1" t="s">
        <v>45</v>
      </c>
      <c r="H15" t="s">
        <v>20</v>
      </c>
      <c r="I15" t="s">
        <v>14</v>
      </c>
      <c r="J15" t="s">
        <v>46</v>
      </c>
    </row>
    <row r="16" spans="1:10" ht="45">
      <c r="A16" t="str">
        <f t="shared" si="0"/>
        <v>2015-08-16</v>
      </c>
      <c r="B16" t="str">
        <f>"1230"</f>
        <v>1230</v>
      </c>
      <c r="C16" t="s">
        <v>47</v>
      </c>
      <c r="E16" t="s">
        <v>11</v>
      </c>
      <c r="G16" s="1" t="s">
        <v>48</v>
      </c>
      <c r="I16" t="s">
        <v>13</v>
      </c>
      <c r="J16" t="s">
        <v>49</v>
      </c>
    </row>
    <row r="17" spans="1:10" ht="45">
      <c r="A17" t="str">
        <f t="shared" si="0"/>
        <v>2015-08-16</v>
      </c>
      <c r="B17" t="str">
        <f>"1330"</f>
        <v>1330</v>
      </c>
      <c r="C17" t="s">
        <v>50</v>
      </c>
      <c r="E17" t="s">
        <v>11</v>
      </c>
      <c r="F17" t="s">
        <v>51</v>
      </c>
      <c r="G17" s="1" t="s">
        <v>52</v>
      </c>
      <c r="H17" t="s">
        <v>20</v>
      </c>
      <c r="I17" t="s">
        <v>53</v>
      </c>
      <c r="J17" t="s">
        <v>54</v>
      </c>
    </row>
    <row r="18" spans="1:10" ht="30">
      <c r="A18" t="str">
        <f t="shared" si="0"/>
        <v>2015-08-16</v>
      </c>
      <c r="B18" t="str">
        <f>"1445"</f>
        <v>1445</v>
      </c>
      <c r="C18" t="s">
        <v>55</v>
      </c>
      <c r="E18" t="s">
        <v>44</v>
      </c>
      <c r="G18" s="1" t="s">
        <v>56</v>
      </c>
      <c r="I18" t="s">
        <v>14</v>
      </c>
      <c r="J18" t="s">
        <v>57</v>
      </c>
    </row>
    <row r="19" spans="1:10" ht="30">
      <c r="A19" t="str">
        <f t="shared" si="0"/>
        <v>2015-08-16</v>
      </c>
      <c r="B19" t="str">
        <f>"1535"</f>
        <v>1535</v>
      </c>
      <c r="C19" t="s">
        <v>58</v>
      </c>
      <c r="E19" t="s">
        <v>44</v>
      </c>
      <c r="G19" s="1" t="s">
        <v>59</v>
      </c>
      <c r="I19" t="s">
        <v>13</v>
      </c>
      <c r="J19" t="s">
        <v>60</v>
      </c>
    </row>
    <row r="20" spans="1:10" ht="45">
      <c r="A20" t="str">
        <f t="shared" si="0"/>
        <v>2015-08-16</v>
      </c>
      <c r="B20" t="str">
        <f>"1645"</f>
        <v>1645</v>
      </c>
      <c r="C20" t="s">
        <v>61</v>
      </c>
      <c r="D20" t="s">
        <v>63</v>
      </c>
      <c r="E20" t="s">
        <v>17</v>
      </c>
      <c r="G20" s="1" t="s">
        <v>62</v>
      </c>
      <c r="I20" t="s">
        <v>14</v>
      </c>
      <c r="J20" t="s">
        <v>64</v>
      </c>
    </row>
    <row r="21" spans="1:10" ht="45">
      <c r="A21" t="str">
        <f t="shared" si="0"/>
        <v>2015-08-16</v>
      </c>
      <c r="B21" t="str">
        <f>"1700"</f>
        <v>1700</v>
      </c>
      <c r="C21" t="s">
        <v>65</v>
      </c>
      <c r="E21" t="s">
        <v>44</v>
      </c>
      <c r="G21" s="1" t="s">
        <v>66</v>
      </c>
      <c r="I21" t="s">
        <v>67</v>
      </c>
      <c r="J21" t="s">
        <v>46</v>
      </c>
    </row>
    <row r="22" spans="1:10" ht="45">
      <c r="A22" t="str">
        <f t="shared" si="0"/>
        <v>2015-08-16</v>
      </c>
      <c r="B22" t="str">
        <f>"1730"</f>
        <v>1730</v>
      </c>
      <c r="C22" t="s">
        <v>43</v>
      </c>
      <c r="E22" t="s">
        <v>44</v>
      </c>
      <c r="G22" s="1" t="s">
        <v>45</v>
      </c>
      <c r="H22" t="s">
        <v>20</v>
      </c>
      <c r="I22" t="s">
        <v>14</v>
      </c>
      <c r="J22" t="s">
        <v>46</v>
      </c>
    </row>
    <row r="23" spans="1:10" ht="45">
      <c r="A23" t="str">
        <f t="shared" si="0"/>
        <v>2015-08-16</v>
      </c>
      <c r="B23" t="str">
        <f>"1800"</f>
        <v>1800</v>
      </c>
      <c r="C23" t="s">
        <v>68</v>
      </c>
      <c r="D23" t="s">
        <v>70</v>
      </c>
      <c r="E23" t="s">
        <v>44</v>
      </c>
      <c r="G23" s="1" t="s">
        <v>69</v>
      </c>
      <c r="I23" t="s">
        <v>14</v>
      </c>
      <c r="J23" t="s">
        <v>71</v>
      </c>
    </row>
    <row r="24" spans="1:10" ht="15">
      <c r="A24" t="str">
        <f t="shared" si="0"/>
        <v>2015-08-16</v>
      </c>
      <c r="B24" t="str">
        <f>"1930"</f>
        <v>1930</v>
      </c>
      <c r="C24" t="s">
        <v>72</v>
      </c>
      <c r="E24" t="s">
        <v>17</v>
      </c>
      <c r="G24" s="1" t="s">
        <v>73</v>
      </c>
      <c r="I24" t="s">
        <v>14</v>
      </c>
      <c r="J24" t="s">
        <v>74</v>
      </c>
    </row>
    <row r="25" spans="1:10" ht="45">
      <c r="A25" t="str">
        <f t="shared" si="0"/>
        <v>2015-08-16</v>
      </c>
      <c r="B25" t="str">
        <f>"2000"</f>
        <v>2000</v>
      </c>
      <c r="C25" t="s">
        <v>75</v>
      </c>
      <c r="E25" t="s">
        <v>17</v>
      </c>
      <c r="G25" s="1" t="s">
        <v>76</v>
      </c>
      <c r="H25" t="s">
        <v>77</v>
      </c>
      <c r="I25" t="s">
        <v>67</v>
      </c>
      <c r="J25" t="s">
        <v>46</v>
      </c>
    </row>
    <row r="26" spans="1:10" ht="45">
      <c r="A26" t="str">
        <f t="shared" si="0"/>
        <v>2015-08-16</v>
      </c>
      <c r="B26" t="str">
        <f>"2030"</f>
        <v>2030</v>
      </c>
      <c r="C26" t="s">
        <v>78</v>
      </c>
      <c r="D26" t="s">
        <v>78</v>
      </c>
      <c r="E26" t="s">
        <v>17</v>
      </c>
      <c r="G26" s="1" t="s">
        <v>79</v>
      </c>
      <c r="H26" t="s">
        <v>20</v>
      </c>
      <c r="I26" t="s">
        <v>14</v>
      </c>
      <c r="J26" t="s">
        <v>80</v>
      </c>
    </row>
    <row r="27" spans="1:10" ht="45">
      <c r="A27" t="str">
        <f t="shared" si="0"/>
        <v>2015-08-16</v>
      </c>
      <c r="B27" t="str">
        <f>"2130"</f>
        <v>2130</v>
      </c>
      <c r="C27" t="s">
        <v>81</v>
      </c>
      <c r="D27" t="s">
        <v>13</v>
      </c>
      <c r="E27" t="s">
        <v>82</v>
      </c>
      <c r="F27" t="s">
        <v>83</v>
      </c>
      <c r="G27" s="1" t="s">
        <v>84</v>
      </c>
      <c r="H27" t="s">
        <v>20</v>
      </c>
      <c r="I27" t="s">
        <v>67</v>
      </c>
      <c r="J27" t="s">
        <v>85</v>
      </c>
    </row>
    <row r="28" spans="1:10" ht="45">
      <c r="A28" t="str">
        <f t="shared" si="0"/>
        <v>2015-08-16</v>
      </c>
      <c r="B28" t="str">
        <f>"2300"</f>
        <v>2300</v>
      </c>
      <c r="C28" t="s">
        <v>86</v>
      </c>
      <c r="E28" t="s">
        <v>17</v>
      </c>
      <c r="G28" s="1" t="s">
        <v>87</v>
      </c>
      <c r="H28" t="s">
        <v>20</v>
      </c>
      <c r="I28" t="s">
        <v>14</v>
      </c>
      <c r="J28" t="s">
        <v>36</v>
      </c>
    </row>
    <row r="29" spans="1:10" ht="30">
      <c r="A29" t="str">
        <f aca="true" t="shared" si="1" ref="A29:A68">"2015-08-17"</f>
        <v>2015-08-17</v>
      </c>
      <c r="B29" t="str">
        <f>"0000"</f>
        <v>0000</v>
      </c>
      <c r="C29" t="s">
        <v>88</v>
      </c>
      <c r="E29" t="s">
        <v>17</v>
      </c>
      <c r="G29" s="1" t="s">
        <v>89</v>
      </c>
      <c r="H29" t="s">
        <v>20</v>
      </c>
      <c r="I29" t="s">
        <v>13</v>
      </c>
      <c r="J29" t="s">
        <v>90</v>
      </c>
    </row>
    <row r="30" spans="1:10" ht="60">
      <c r="A30" t="str">
        <f t="shared" si="1"/>
        <v>2015-08-17</v>
      </c>
      <c r="B30" t="str">
        <f>"0100"</f>
        <v>0100</v>
      </c>
      <c r="C30" t="s">
        <v>91</v>
      </c>
      <c r="D30" t="s">
        <v>93</v>
      </c>
      <c r="E30" t="s">
        <v>17</v>
      </c>
      <c r="G30" s="1" t="s">
        <v>92</v>
      </c>
      <c r="I30" t="s">
        <v>14</v>
      </c>
      <c r="J30" t="s">
        <v>94</v>
      </c>
    </row>
    <row r="31" spans="1:10" ht="30">
      <c r="A31" t="str">
        <f t="shared" si="1"/>
        <v>2015-08-17</v>
      </c>
      <c r="B31" t="str">
        <f>"0200"</f>
        <v>0200</v>
      </c>
      <c r="C31" t="s">
        <v>95</v>
      </c>
      <c r="E31" t="s">
        <v>17</v>
      </c>
      <c r="G31" s="1" t="s">
        <v>96</v>
      </c>
      <c r="I31" t="s">
        <v>14</v>
      </c>
      <c r="J31" t="s">
        <v>46</v>
      </c>
    </row>
    <row r="32" spans="1:10" ht="45">
      <c r="A32" t="str">
        <f t="shared" si="1"/>
        <v>2015-08-17</v>
      </c>
      <c r="B32" t="str">
        <f>"0230"</f>
        <v>0230</v>
      </c>
      <c r="C32" t="s">
        <v>47</v>
      </c>
      <c r="E32" t="s">
        <v>11</v>
      </c>
      <c r="G32" s="1" t="s">
        <v>97</v>
      </c>
      <c r="I32" t="s">
        <v>14</v>
      </c>
      <c r="J32" t="s">
        <v>15</v>
      </c>
    </row>
    <row r="33" spans="1:10" ht="45">
      <c r="A33" t="str">
        <f t="shared" si="1"/>
        <v>2015-08-17</v>
      </c>
      <c r="B33" t="str">
        <f>"0330"</f>
        <v>0330</v>
      </c>
      <c r="C33" t="s">
        <v>98</v>
      </c>
      <c r="E33" t="s">
        <v>82</v>
      </c>
      <c r="F33" t="s">
        <v>99</v>
      </c>
      <c r="G33" s="1" t="s">
        <v>100</v>
      </c>
      <c r="H33" t="s">
        <v>77</v>
      </c>
      <c r="I33" t="s">
        <v>67</v>
      </c>
      <c r="J33" t="s">
        <v>46</v>
      </c>
    </row>
    <row r="34" spans="1:10" ht="45">
      <c r="A34" t="str">
        <f t="shared" si="1"/>
        <v>2015-08-17</v>
      </c>
      <c r="B34" t="str">
        <f>"0400"</f>
        <v>0400</v>
      </c>
      <c r="C34" t="s">
        <v>47</v>
      </c>
      <c r="E34" t="s">
        <v>11</v>
      </c>
      <c r="F34" t="s">
        <v>51</v>
      </c>
      <c r="G34" s="1" t="s">
        <v>101</v>
      </c>
      <c r="I34" t="s">
        <v>14</v>
      </c>
      <c r="J34" t="s">
        <v>15</v>
      </c>
    </row>
    <row r="35" spans="1:10" ht="30">
      <c r="A35" t="str">
        <f t="shared" si="1"/>
        <v>2015-08-17</v>
      </c>
      <c r="B35" t="str">
        <f>"0500"</f>
        <v>0500</v>
      </c>
      <c r="C35" t="s">
        <v>102</v>
      </c>
      <c r="D35" t="s">
        <v>104</v>
      </c>
      <c r="E35" t="s">
        <v>17</v>
      </c>
      <c r="G35" s="1" t="s">
        <v>103</v>
      </c>
      <c r="H35" t="s">
        <v>20</v>
      </c>
      <c r="I35" t="s">
        <v>14</v>
      </c>
      <c r="J35" t="s">
        <v>22</v>
      </c>
    </row>
    <row r="36" spans="1:10" ht="45">
      <c r="A36" t="str">
        <f t="shared" si="1"/>
        <v>2015-08-17</v>
      </c>
      <c r="B36" t="str">
        <f>"0530"</f>
        <v>0530</v>
      </c>
      <c r="C36" t="s">
        <v>102</v>
      </c>
      <c r="D36" t="s">
        <v>106</v>
      </c>
      <c r="E36" t="s">
        <v>17</v>
      </c>
      <c r="G36" s="1" t="s">
        <v>105</v>
      </c>
      <c r="I36" t="s">
        <v>13</v>
      </c>
      <c r="J36" t="s">
        <v>36</v>
      </c>
    </row>
    <row r="37" spans="1:10" ht="45">
      <c r="A37" t="str">
        <f t="shared" si="1"/>
        <v>2015-08-17</v>
      </c>
      <c r="B37" t="str">
        <f>"0600"</f>
        <v>0600</v>
      </c>
      <c r="C37" t="s">
        <v>16</v>
      </c>
      <c r="D37" t="s">
        <v>107</v>
      </c>
      <c r="E37" t="s">
        <v>17</v>
      </c>
      <c r="G37" s="1" t="s">
        <v>18</v>
      </c>
      <c r="H37" t="s">
        <v>20</v>
      </c>
      <c r="I37" t="s">
        <v>21</v>
      </c>
      <c r="J37" t="s">
        <v>22</v>
      </c>
    </row>
    <row r="38" spans="1:10" ht="45">
      <c r="A38" t="str">
        <f t="shared" si="1"/>
        <v>2015-08-17</v>
      </c>
      <c r="B38" t="str">
        <f>"0630"</f>
        <v>0630</v>
      </c>
      <c r="C38" t="s">
        <v>30</v>
      </c>
      <c r="E38" t="s">
        <v>17</v>
      </c>
      <c r="G38" s="1" t="s">
        <v>31</v>
      </c>
      <c r="H38" t="s">
        <v>20</v>
      </c>
      <c r="I38" t="s">
        <v>21</v>
      </c>
      <c r="J38" t="s">
        <v>29</v>
      </c>
    </row>
    <row r="39" spans="1:10" ht="45">
      <c r="A39" t="str">
        <f t="shared" si="1"/>
        <v>2015-08-17</v>
      </c>
      <c r="B39" t="str">
        <f>"0700"</f>
        <v>0700</v>
      </c>
      <c r="C39" t="s">
        <v>27</v>
      </c>
      <c r="E39" t="s">
        <v>17</v>
      </c>
      <c r="G39" s="1" t="s">
        <v>28</v>
      </c>
      <c r="H39" t="s">
        <v>20</v>
      </c>
      <c r="I39" t="s">
        <v>13</v>
      </c>
      <c r="J39" t="s">
        <v>36</v>
      </c>
    </row>
    <row r="40" spans="1:10" ht="30">
      <c r="A40" t="str">
        <f t="shared" si="1"/>
        <v>2015-08-17</v>
      </c>
      <c r="B40" t="str">
        <f>"0730"</f>
        <v>0730</v>
      </c>
      <c r="C40" t="s">
        <v>23</v>
      </c>
      <c r="D40" t="s">
        <v>109</v>
      </c>
      <c r="E40" t="s">
        <v>17</v>
      </c>
      <c r="G40" s="1" t="s">
        <v>108</v>
      </c>
      <c r="H40" t="s">
        <v>20</v>
      </c>
      <c r="I40" t="s">
        <v>14</v>
      </c>
      <c r="J40" t="s">
        <v>26</v>
      </c>
    </row>
    <row r="41" spans="1:10" ht="45">
      <c r="A41" t="str">
        <f t="shared" si="1"/>
        <v>2015-08-17</v>
      </c>
      <c r="B41" t="str">
        <f>"0800"</f>
        <v>0800</v>
      </c>
      <c r="C41" t="s">
        <v>32</v>
      </c>
      <c r="E41" t="s">
        <v>17</v>
      </c>
      <c r="G41" s="1" t="s">
        <v>110</v>
      </c>
      <c r="I41" t="s">
        <v>14</v>
      </c>
      <c r="J41" t="s">
        <v>26</v>
      </c>
    </row>
    <row r="42" spans="1:10" ht="30">
      <c r="A42" t="str">
        <f t="shared" si="1"/>
        <v>2015-08-17</v>
      </c>
      <c r="B42" t="str">
        <f>"0830"</f>
        <v>0830</v>
      </c>
      <c r="C42" t="s">
        <v>111</v>
      </c>
      <c r="D42" t="s">
        <v>113</v>
      </c>
      <c r="E42" t="s">
        <v>17</v>
      </c>
      <c r="G42" s="1" t="s">
        <v>112</v>
      </c>
      <c r="H42" t="s">
        <v>20</v>
      </c>
      <c r="I42" t="s">
        <v>14</v>
      </c>
      <c r="J42" t="s">
        <v>22</v>
      </c>
    </row>
    <row r="43" spans="1:10" ht="45">
      <c r="A43" t="str">
        <f t="shared" si="1"/>
        <v>2015-08-17</v>
      </c>
      <c r="B43" t="str">
        <f>"0900"</f>
        <v>0900</v>
      </c>
      <c r="C43" t="s">
        <v>27</v>
      </c>
      <c r="E43" t="s">
        <v>17</v>
      </c>
      <c r="G43" s="1" t="s">
        <v>28</v>
      </c>
      <c r="H43" t="s">
        <v>20</v>
      </c>
      <c r="I43" t="s">
        <v>14</v>
      </c>
      <c r="J43" t="s">
        <v>22</v>
      </c>
    </row>
    <row r="44" spans="1:10" ht="45">
      <c r="A44" t="str">
        <f t="shared" si="1"/>
        <v>2015-08-17</v>
      </c>
      <c r="B44" t="str">
        <f>"0930"</f>
        <v>0930</v>
      </c>
      <c r="C44" t="s">
        <v>16</v>
      </c>
      <c r="E44" t="s">
        <v>17</v>
      </c>
      <c r="G44" s="1" t="s">
        <v>18</v>
      </c>
      <c r="H44" t="s">
        <v>20</v>
      </c>
      <c r="I44" t="s">
        <v>21</v>
      </c>
      <c r="J44" t="s">
        <v>22</v>
      </c>
    </row>
    <row r="45" spans="1:10" ht="45">
      <c r="A45" t="str">
        <f t="shared" si="1"/>
        <v>2015-08-17</v>
      </c>
      <c r="B45" t="str">
        <f>"1000"</f>
        <v>1000</v>
      </c>
      <c r="C45" t="s">
        <v>65</v>
      </c>
      <c r="E45" t="s">
        <v>44</v>
      </c>
      <c r="G45" s="1" t="s">
        <v>66</v>
      </c>
      <c r="I45" t="s">
        <v>67</v>
      </c>
      <c r="J45" t="s">
        <v>46</v>
      </c>
    </row>
    <row r="46" spans="1:10" ht="45">
      <c r="A46" t="str">
        <f t="shared" si="1"/>
        <v>2015-08-17</v>
      </c>
      <c r="B46" t="str">
        <f>"1100"</f>
        <v>1100</v>
      </c>
      <c r="C46" t="s">
        <v>68</v>
      </c>
      <c r="E46" t="s">
        <v>44</v>
      </c>
      <c r="G46" s="1" t="s">
        <v>69</v>
      </c>
      <c r="I46" t="s">
        <v>14</v>
      </c>
      <c r="J46" t="s">
        <v>71</v>
      </c>
    </row>
    <row r="47" spans="1:10" ht="45">
      <c r="A47" t="str">
        <f t="shared" si="1"/>
        <v>2015-08-17</v>
      </c>
      <c r="B47" t="str">
        <f>"1200"</f>
        <v>1200</v>
      </c>
      <c r="C47" t="s">
        <v>114</v>
      </c>
      <c r="E47" t="s">
        <v>82</v>
      </c>
      <c r="F47" t="s">
        <v>115</v>
      </c>
      <c r="G47" s="1" t="s">
        <v>116</v>
      </c>
      <c r="H47" t="s">
        <v>117</v>
      </c>
      <c r="I47" t="s">
        <v>53</v>
      </c>
      <c r="J47" t="s">
        <v>15</v>
      </c>
    </row>
    <row r="48" spans="1:10" ht="15">
      <c r="A48" t="str">
        <f t="shared" si="1"/>
        <v>2015-08-17</v>
      </c>
      <c r="B48" t="str">
        <f>"1300"</f>
        <v>1300</v>
      </c>
      <c r="C48" t="s">
        <v>72</v>
      </c>
      <c r="E48" t="s">
        <v>17</v>
      </c>
      <c r="G48" s="1" t="s">
        <v>73</v>
      </c>
      <c r="I48" t="s">
        <v>14</v>
      </c>
      <c r="J48" t="s">
        <v>74</v>
      </c>
    </row>
    <row r="49" spans="1:10" ht="45">
      <c r="A49" t="str">
        <f t="shared" si="1"/>
        <v>2015-08-17</v>
      </c>
      <c r="B49" t="str">
        <f>"1330"</f>
        <v>1330</v>
      </c>
      <c r="C49" t="s">
        <v>118</v>
      </c>
      <c r="E49" t="s">
        <v>11</v>
      </c>
      <c r="G49" s="1" t="s">
        <v>119</v>
      </c>
      <c r="H49" t="s">
        <v>20</v>
      </c>
      <c r="I49" t="s">
        <v>14</v>
      </c>
      <c r="J49" t="s">
        <v>120</v>
      </c>
    </row>
    <row r="50" spans="1:10" ht="45">
      <c r="A50" t="str">
        <f t="shared" si="1"/>
        <v>2015-08-17</v>
      </c>
      <c r="B50" t="str">
        <f>"1430"</f>
        <v>1430</v>
      </c>
      <c r="C50" t="s">
        <v>32</v>
      </c>
      <c r="E50" t="s">
        <v>17</v>
      </c>
      <c r="G50" s="1" t="s">
        <v>110</v>
      </c>
      <c r="I50" t="s">
        <v>14</v>
      </c>
      <c r="J50" t="s">
        <v>26</v>
      </c>
    </row>
    <row r="51" spans="1:10" ht="45">
      <c r="A51" t="str">
        <f t="shared" si="1"/>
        <v>2015-08-17</v>
      </c>
      <c r="B51" t="str">
        <f>"1500"</f>
        <v>1500</v>
      </c>
      <c r="C51" t="s">
        <v>16</v>
      </c>
      <c r="E51" t="s">
        <v>17</v>
      </c>
      <c r="G51" s="1" t="s">
        <v>18</v>
      </c>
      <c r="H51" t="s">
        <v>20</v>
      </c>
      <c r="I51" t="s">
        <v>21</v>
      </c>
      <c r="J51" t="s">
        <v>22</v>
      </c>
    </row>
    <row r="52" spans="1:10" ht="45">
      <c r="A52" t="str">
        <f t="shared" si="1"/>
        <v>2015-08-17</v>
      </c>
      <c r="B52" t="str">
        <f>"1530"</f>
        <v>1530</v>
      </c>
      <c r="C52" t="s">
        <v>27</v>
      </c>
      <c r="E52" t="s">
        <v>17</v>
      </c>
      <c r="G52" s="1" t="s">
        <v>28</v>
      </c>
      <c r="H52" t="s">
        <v>20</v>
      </c>
      <c r="I52" t="s">
        <v>13</v>
      </c>
      <c r="J52" t="s">
        <v>36</v>
      </c>
    </row>
    <row r="53" spans="1:10" ht="30">
      <c r="A53" t="str">
        <f t="shared" si="1"/>
        <v>2015-08-17</v>
      </c>
      <c r="B53" t="str">
        <f>"1600"</f>
        <v>1600</v>
      </c>
      <c r="C53" t="s">
        <v>23</v>
      </c>
      <c r="E53" t="s">
        <v>17</v>
      </c>
      <c r="G53" s="1" t="s">
        <v>108</v>
      </c>
      <c r="H53" t="s">
        <v>20</v>
      </c>
      <c r="I53" t="s">
        <v>14</v>
      </c>
      <c r="J53" t="s">
        <v>26</v>
      </c>
    </row>
    <row r="54" spans="1:10" ht="30">
      <c r="A54" t="str">
        <f t="shared" si="1"/>
        <v>2015-08-17</v>
      </c>
      <c r="B54" t="str">
        <f>"1630"</f>
        <v>1630</v>
      </c>
      <c r="C54" t="s">
        <v>111</v>
      </c>
      <c r="D54" t="s">
        <v>113</v>
      </c>
      <c r="E54" t="s">
        <v>17</v>
      </c>
      <c r="G54" s="1" t="s">
        <v>112</v>
      </c>
      <c r="H54" t="s">
        <v>20</v>
      </c>
      <c r="I54" t="s">
        <v>14</v>
      </c>
      <c r="J54" t="s">
        <v>22</v>
      </c>
    </row>
    <row r="55" spans="1:10" ht="45">
      <c r="A55" t="str">
        <f t="shared" si="1"/>
        <v>2015-08-17</v>
      </c>
      <c r="B55" t="str">
        <f>"1700"</f>
        <v>1700</v>
      </c>
      <c r="C55" t="s">
        <v>34</v>
      </c>
      <c r="E55" t="s">
        <v>17</v>
      </c>
      <c r="G55" s="1" t="s">
        <v>35</v>
      </c>
      <c r="H55" t="s">
        <v>20</v>
      </c>
      <c r="I55" t="s">
        <v>14</v>
      </c>
      <c r="J55" t="s">
        <v>36</v>
      </c>
    </row>
    <row r="56" spans="1:10" ht="45">
      <c r="A56" t="str">
        <f t="shared" si="1"/>
        <v>2015-08-17</v>
      </c>
      <c r="B56" t="str">
        <f>"1730"</f>
        <v>1730</v>
      </c>
      <c r="C56" t="s">
        <v>121</v>
      </c>
      <c r="E56" t="s">
        <v>44</v>
      </c>
      <c r="G56" s="1" t="s">
        <v>45</v>
      </c>
      <c r="I56" t="s">
        <v>14</v>
      </c>
      <c r="J56" t="s">
        <v>46</v>
      </c>
    </row>
    <row r="57" spans="1:10" ht="45">
      <c r="A57" t="str">
        <f t="shared" si="1"/>
        <v>2015-08-17</v>
      </c>
      <c r="B57" t="str">
        <f>"1800"</f>
        <v>1800</v>
      </c>
      <c r="C57" t="s">
        <v>122</v>
      </c>
      <c r="D57" t="s">
        <v>124</v>
      </c>
      <c r="E57" t="s">
        <v>17</v>
      </c>
      <c r="G57" s="1" t="s">
        <v>123</v>
      </c>
      <c r="H57" t="s">
        <v>20</v>
      </c>
      <c r="I57" t="s">
        <v>21</v>
      </c>
      <c r="J57" t="s">
        <v>29</v>
      </c>
    </row>
    <row r="58" spans="1:10" ht="45">
      <c r="A58" t="str">
        <f t="shared" si="1"/>
        <v>2015-08-17</v>
      </c>
      <c r="B58" t="str">
        <f>"1830"</f>
        <v>1830</v>
      </c>
      <c r="C58" t="s">
        <v>125</v>
      </c>
      <c r="D58" t="s">
        <v>127</v>
      </c>
      <c r="G58" s="1" t="s">
        <v>126</v>
      </c>
      <c r="I58" t="s">
        <v>14</v>
      </c>
      <c r="J58" t="s">
        <v>128</v>
      </c>
    </row>
    <row r="59" spans="1:10" ht="45">
      <c r="A59" t="str">
        <f t="shared" si="1"/>
        <v>2015-08-17</v>
      </c>
      <c r="B59" t="str">
        <f>"1845"</f>
        <v>1845</v>
      </c>
      <c r="C59" t="s">
        <v>125</v>
      </c>
      <c r="D59" t="s">
        <v>130</v>
      </c>
      <c r="G59" s="1" t="s">
        <v>129</v>
      </c>
      <c r="I59" t="s">
        <v>14</v>
      </c>
      <c r="J59" t="s">
        <v>128</v>
      </c>
    </row>
    <row r="60" spans="1:10" ht="45">
      <c r="A60" t="str">
        <f t="shared" si="1"/>
        <v>2015-08-17</v>
      </c>
      <c r="B60" t="str">
        <f>"1900"</f>
        <v>1900</v>
      </c>
      <c r="C60" t="s">
        <v>121</v>
      </c>
      <c r="E60" t="s">
        <v>44</v>
      </c>
      <c r="G60" s="1" t="s">
        <v>45</v>
      </c>
      <c r="I60" t="s">
        <v>14</v>
      </c>
      <c r="J60" t="s">
        <v>46</v>
      </c>
    </row>
    <row r="61" spans="1:10" ht="45">
      <c r="A61" t="str">
        <f t="shared" si="1"/>
        <v>2015-08-17</v>
      </c>
      <c r="B61" t="str">
        <f>"1930"</f>
        <v>1930</v>
      </c>
      <c r="C61" t="s">
        <v>131</v>
      </c>
      <c r="D61" t="s">
        <v>133</v>
      </c>
      <c r="E61" t="s">
        <v>17</v>
      </c>
      <c r="G61" s="1" t="s">
        <v>132</v>
      </c>
      <c r="H61" t="s">
        <v>77</v>
      </c>
      <c r="I61" t="s">
        <v>13</v>
      </c>
      <c r="J61" t="s">
        <v>26</v>
      </c>
    </row>
    <row r="62" spans="1:10" ht="45">
      <c r="A62" t="str">
        <f t="shared" si="1"/>
        <v>2015-08-17</v>
      </c>
      <c r="B62" t="str">
        <f>"2000"</f>
        <v>2000</v>
      </c>
      <c r="C62" t="s">
        <v>134</v>
      </c>
      <c r="E62" t="s">
        <v>11</v>
      </c>
      <c r="F62" t="s">
        <v>135</v>
      </c>
      <c r="G62" s="1" t="s">
        <v>136</v>
      </c>
      <c r="H62" t="s">
        <v>20</v>
      </c>
      <c r="I62" t="s">
        <v>137</v>
      </c>
      <c r="J62" t="s">
        <v>138</v>
      </c>
    </row>
    <row r="63" spans="1:10" ht="45">
      <c r="A63" t="str">
        <f t="shared" si="1"/>
        <v>2015-08-17</v>
      </c>
      <c r="B63" t="str">
        <f>"2030"</f>
        <v>2030</v>
      </c>
      <c r="C63" t="s">
        <v>139</v>
      </c>
      <c r="E63" t="s">
        <v>82</v>
      </c>
      <c r="F63" t="s">
        <v>115</v>
      </c>
      <c r="G63" s="1" t="s">
        <v>140</v>
      </c>
      <c r="H63" t="s">
        <v>141</v>
      </c>
      <c r="I63" t="s">
        <v>142</v>
      </c>
      <c r="J63" t="s">
        <v>94</v>
      </c>
    </row>
    <row r="64" spans="1:10" ht="45">
      <c r="A64" t="str">
        <f t="shared" si="1"/>
        <v>2015-08-17</v>
      </c>
      <c r="B64" t="str">
        <f>"2130"</f>
        <v>2130</v>
      </c>
      <c r="C64" t="s">
        <v>143</v>
      </c>
      <c r="E64" t="s">
        <v>144</v>
      </c>
      <c r="F64" t="s">
        <v>145</v>
      </c>
      <c r="G64" s="1" t="s">
        <v>146</v>
      </c>
      <c r="H64" t="s">
        <v>20</v>
      </c>
      <c r="I64" t="s">
        <v>21</v>
      </c>
      <c r="J64" t="s">
        <v>147</v>
      </c>
    </row>
    <row r="65" spans="1:10" ht="45">
      <c r="A65" t="str">
        <f t="shared" si="1"/>
        <v>2015-08-17</v>
      </c>
      <c r="B65" t="str">
        <f>"2230"</f>
        <v>2230</v>
      </c>
      <c r="C65" t="s">
        <v>148</v>
      </c>
      <c r="E65" t="s">
        <v>82</v>
      </c>
      <c r="F65" t="s">
        <v>149</v>
      </c>
      <c r="G65" s="1" t="s">
        <v>150</v>
      </c>
      <c r="H65" t="s">
        <v>20</v>
      </c>
      <c r="I65" t="s">
        <v>14</v>
      </c>
      <c r="J65" t="s">
        <v>36</v>
      </c>
    </row>
    <row r="66" spans="1:10" ht="45">
      <c r="A66" t="str">
        <f t="shared" si="1"/>
        <v>2015-08-17</v>
      </c>
      <c r="B66" t="str">
        <f>"2300"</f>
        <v>2300</v>
      </c>
      <c r="C66" t="s">
        <v>121</v>
      </c>
      <c r="E66" t="s">
        <v>44</v>
      </c>
      <c r="G66" s="1" t="s">
        <v>45</v>
      </c>
      <c r="I66" t="s">
        <v>14</v>
      </c>
      <c r="J66" t="s">
        <v>46</v>
      </c>
    </row>
    <row r="67" spans="1:10" ht="45">
      <c r="A67" t="str">
        <f t="shared" si="1"/>
        <v>2015-08-17</v>
      </c>
      <c r="B67" t="str">
        <f>"2330"</f>
        <v>2330</v>
      </c>
      <c r="C67" t="s">
        <v>125</v>
      </c>
      <c r="D67" t="s">
        <v>127</v>
      </c>
      <c r="G67" s="1" t="s">
        <v>126</v>
      </c>
      <c r="I67" t="s">
        <v>14</v>
      </c>
      <c r="J67" t="s">
        <v>128</v>
      </c>
    </row>
    <row r="68" spans="1:10" ht="45">
      <c r="A68" t="str">
        <f t="shared" si="1"/>
        <v>2015-08-17</v>
      </c>
      <c r="B68" t="str">
        <f>"2345"</f>
        <v>2345</v>
      </c>
      <c r="C68" t="s">
        <v>125</v>
      </c>
      <c r="D68" t="s">
        <v>130</v>
      </c>
      <c r="G68" s="1" t="s">
        <v>129</v>
      </c>
      <c r="I68" t="s">
        <v>14</v>
      </c>
      <c r="J68" t="s">
        <v>128</v>
      </c>
    </row>
    <row r="69" spans="1:10" ht="45">
      <c r="A69" t="str">
        <f aca="true" t="shared" si="2" ref="A69:A113">"2015-08-18"</f>
        <v>2015-08-18</v>
      </c>
      <c r="B69" t="str">
        <f>"0000"</f>
        <v>0000</v>
      </c>
      <c r="C69" t="s">
        <v>151</v>
      </c>
      <c r="D69" t="s">
        <v>153</v>
      </c>
      <c r="E69" t="s">
        <v>11</v>
      </c>
      <c r="G69" s="1" t="s">
        <v>152</v>
      </c>
      <c r="I69" t="s">
        <v>14</v>
      </c>
      <c r="J69" t="s">
        <v>71</v>
      </c>
    </row>
    <row r="70" spans="1:10" ht="45">
      <c r="A70" t="str">
        <f t="shared" si="2"/>
        <v>2015-08-18</v>
      </c>
      <c r="B70" t="str">
        <f>"0100"</f>
        <v>0100</v>
      </c>
      <c r="C70" t="s">
        <v>125</v>
      </c>
      <c r="D70" t="s">
        <v>155</v>
      </c>
      <c r="E70" t="s">
        <v>17</v>
      </c>
      <c r="G70" s="1" t="s">
        <v>154</v>
      </c>
      <c r="I70" t="s">
        <v>14</v>
      </c>
      <c r="J70" t="s">
        <v>64</v>
      </c>
    </row>
    <row r="71" spans="1:10" ht="45">
      <c r="A71" t="str">
        <f t="shared" si="2"/>
        <v>2015-08-18</v>
      </c>
      <c r="B71" t="str">
        <f>"0115"</f>
        <v>0115</v>
      </c>
      <c r="C71" t="s">
        <v>125</v>
      </c>
      <c r="D71" t="s">
        <v>157</v>
      </c>
      <c r="E71" t="s">
        <v>17</v>
      </c>
      <c r="G71" s="1" t="s">
        <v>156</v>
      </c>
      <c r="I71" t="s">
        <v>14</v>
      </c>
      <c r="J71" t="s">
        <v>64</v>
      </c>
    </row>
    <row r="72" spans="1:10" ht="60">
      <c r="A72" t="str">
        <f t="shared" si="2"/>
        <v>2015-08-18</v>
      </c>
      <c r="B72" t="str">
        <f>"0130"</f>
        <v>0130</v>
      </c>
      <c r="C72" t="s">
        <v>158</v>
      </c>
      <c r="D72" t="s">
        <v>160</v>
      </c>
      <c r="E72" t="s">
        <v>17</v>
      </c>
      <c r="G72" s="1" t="s">
        <v>159</v>
      </c>
      <c r="I72" t="s">
        <v>14</v>
      </c>
      <c r="J72" t="s">
        <v>64</v>
      </c>
    </row>
    <row r="73" spans="1:10" ht="30">
      <c r="A73" t="str">
        <f t="shared" si="2"/>
        <v>2015-08-18</v>
      </c>
      <c r="B73" t="str">
        <f>"0145"</f>
        <v>0145</v>
      </c>
      <c r="C73" t="s">
        <v>158</v>
      </c>
      <c r="D73" t="s">
        <v>162</v>
      </c>
      <c r="E73" t="s">
        <v>17</v>
      </c>
      <c r="G73" s="1" t="s">
        <v>161</v>
      </c>
      <c r="I73" t="s">
        <v>14</v>
      </c>
      <c r="J73" t="s">
        <v>64</v>
      </c>
    </row>
    <row r="74" spans="1:10" ht="45">
      <c r="A74" t="str">
        <f t="shared" si="2"/>
        <v>2015-08-18</v>
      </c>
      <c r="B74" t="str">
        <f>"0200"</f>
        <v>0200</v>
      </c>
      <c r="C74" t="s">
        <v>163</v>
      </c>
      <c r="D74" t="s">
        <v>166</v>
      </c>
      <c r="E74" t="s">
        <v>17</v>
      </c>
      <c r="F74" t="s">
        <v>164</v>
      </c>
      <c r="G74" s="1" t="s">
        <v>165</v>
      </c>
      <c r="I74" t="s">
        <v>14</v>
      </c>
      <c r="J74" t="s">
        <v>64</v>
      </c>
    </row>
    <row r="75" spans="1:10" ht="30">
      <c r="A75" t="str">
        <f t="shared" si="2"/>
        <v>2015-08-18</v>
      </c>
      <c r="B75" t="str">
        <f>"0215"</f>
        <v>0215</v>
      </c>
      <c r="C75" t="s">
        <v>163</v>
      </c>
      <c r="D75" t="s">
        <v>168</v>
      </c>
      <c r="E75" t="s">
        <v>11</v>
      </c>
      <c r="F75" t="s">
        <v>164</v>
      </c>
      <c r="G75" s="1" t="s">
        <v>167</v>
      </c>
      <c r="I75" t="s">
        <v>14</v>
      </c>
      <c r="J75" t="s">
        <v>64</v>
      </c>
    </row>
    <row r="76" spans="1:10" ht="45">
      <c r="A76" t="str">
        <f t="shared" si="2"/>
        <v>2015-08-18</v>
      </c>
      <c r="B76" t="str">
        <f>"0230"</f>
        <v>0230</v>
      </c>
      <c r="C76" t="s">
        <v>169</v>
      </c>
      <c r="D76" t="s">
        <v>171</v>
      </c>
      <c r="E76" t="s">
        <v>17</v>
      </c>
      <c r="F76" t="s">
        <v>164</v>
      </c>
      <c r="G76" s="1" t="s">
        <v>170</v>
      </c>
      <c r="I76" t="s">
        <v>14</v>
      </c>
      <c r="J76" t="s">
        <v>64</v>
      </c>
    </row>
    <row r="77" spans="1:10" ht="30">
      <c r="A77" t="str">
        <f t="shared" si="2"/>
        <v>2015-08-18</v>
      </c>
      <c r="B77" t="str">
        <f>"0245"</f>
        <v>0245</v>
      </c>
      <c r="C77" t="s">
        <v>169</v>
      </c>
      <c r="D77" t="s">
        <v>173</v>
      </c>
      <c r="E77" t="s">
        <v>17</v>
      </c>
      <c r="F77" t="s">
        <v>164</v>
      </c>
      <c r="G77" s="1" t="s">
        <v>172</v>
      </c>
      <c r="I77" t="s">
        <v>14</v>
      </c>
      <c r="J77" t="s">
        <v>174</v>
      </c>
    </row>
    <row r="78" spans="1:10" ht="45">
      <c r="A78" t="str">
        <f t="shared" si="2"/>
        <v>2015-08-18</v>
      </c>
      <c r="B78" t="str">
        <f>"0300"</f>
        <v>0300</v>
      </c>
      <c r="C78" t="s">
        <v>175</v>
      </c>
      <c r="E78" t="s">
        <v>11</v>
      </c>
      <c r="G78" s="1" t="s">
        <v>176</v>
      </c>
      <c r="H78" t="s">
        <v>20</v>
      </c>
      <c r="I78" t="s">
        <v>14</v>
      </c>
      <c r="J78" t="s">
        <v>177</v>
      </c>
    </row>
    <row r="79" spans="1:10" ht="45">
      <c r="A79" t="str">
        <f t="shared" si="2"/>
        <v>2015-08-18</v>
      </c>
      <c r="B79" t="str">
        <f>"0400"</f>
        <v>0400</v>
      </c>
      <c r="C79" t="s">
        <v>178</v>
      </c>
      <c r="E79" t="s">
        <v>44</v>
      </c>
      <c r="G79" s="1" t="s">
        <v>179</v>
      </c>
      <c r="I79" t="s">
        <v>14</v>
      </c>
      <c r="J79" t="s">
        <v>180</v>
      </c>
    </row>
    <row r="80" spans="1:10" ht="45">
      <c r="A80" t="str">
        <f t="shared" si="2"/>
        <v>2015-08-18</v>
      </c>
      <c r="B80" t="str">
        <f>"0500"</f>
        <v>0500</v>
      </c>
      <c r="C80" t="s">
        <v>10</v>
      </c>
      <c r="E80" t="s">
        <v>11</v>
      </c>
      <c r="G80" s="1" t="s">
        <v>181</v>
      </c>
      <c r="I80" t="s">
        <v>14</v>
      </c>
      <c r="J80" t="s">
        <v>71</v>
      </c>
    </row>
    <row r="81" spans="1:10" ht="45">
      <c r="A81" t="str">
        <f t="shared" si="2"/>
        <v>2015-08-18</v>
      </c>
      <c r="B81" t="str">
        <f>"0600"</f>
        <v>0600</v>
      </c>
      <c r="C81" t="s">
        <v>16</v>
      </c>
      <c r="E81" t="s">
        <v>17</v>
      </c>
      <c r="G81" s="1" t="s">
        <v>18</v>
      </c>
      <c r="H81" t="s">
        <v>20</v>
      </c>
      <c r="I81" t="s">
        <v>21</v>
      </c>
      <c r="J81" t="s">
        <v>22</v>
      </c>
    </row>
    <row r="82" spans="1:10" ht="45">
      <c r="A82" t="str">
        <f t="shared" si="2"/>
        <v>2015-08-18</v>
      </c>
      <c r="B82" t="str">
        <f>"0630"</f>
        <v>0630</v>
      </c>
      <c r="C82" t="s">
        <v>30</v>
      </c>
      <c r="E82" t="s">
        <v>17</v>
      </c>
      <c r="G82" s="1" t="s">
        <v>31</v>
      </c>
      <c r="H82" t="s">
        <v>20</v>
      </c>
      <c r="I82" t="s">
        <v>21</v>
      </c>
      <c r="J82" t="s">
        <v>29</v>
      </c>
    </row>
    <row r="83" spans="1:10" ht="45">
      <c r="A83" t="str">
        <f t="shared" si="2"/>
        <v>2015-08-18</v>
      </c>
      <c r="B83" t="str">
        <f>"0700"</f>
        <v>0700</v>
      </c>
      <c r="C83" t="s">
        <v>27</v>
      </c>
      <c r="E83" t="s">
        <v>17</v>
      </c>
      <c r="G83" s="1" t="s">
        <v>28</v>
      </c>
      <c r="H83" t="s">
        <v>20</v>
      </c>
      <c r="I83" t="s">
        <v>13</v>
      </c>
      <c r="J83" t="s">
        <v>36</v>
      </c>
    </row>
    <row r="84" spans="1:10" ht="45">
      <c r="A84" t="str">
        <f t="shared" si="2"/>
        <v>2015-08-18</v>
      </c>
      <c r="B84" t="str">
        <f>"0730"</f>
        <v>0730</v>
      </c>
      <c r="C84" t="s">
        <v>23</v>
      </c>
      <c r="D84" t="s">
        <v>183</v>
      </c>
      <c r="E84" t="s">
        <v>17</v>
      </c>
      <c r="G84" s="1" t="s">
        <v>182</v>
      </c>
      <c r="H84" t="s">
        <v>20</v>
      </c>
      <c r="I84" t="s">
        <v>14</v>
      </c>
      <c r="J84" t="s">
        <v>26</v>
      </c>
    </row>
    <row r="85" spans="1:10" ht="45">
      <c r="A85" t="str">
        <f t="shared" si="2"/>
        <v>2015-08-18</v>
      </c>
      <c r="B85" t="str">
        <f>"0800"</f>
        <v>0800</v>
      </c>
      <c r="C85" t="s">
        <v>32</v>
      </c>
      <c r="E85" t="s">
        <v>17</v>
      </c>
      <c r="G85" s="1" t="s">
        <v>184</v>
      </c>
      <c r="I85" t="s">
        <v>14</v>
      </c>
      <c r="J85" t="s">
        <v>46</v>
      </c>
    </row>
    <row r="86" spans="1:10" ht="45">
      <c r="A86" t="str">
        <f t="shared" si="2"/>
        <v>2015-08-18</v>
      </c>
      <c r="B86" t="str">
        <f>"0830"</f>
        <v>0830</v>
      </c>
      <c r="C86" t="s">
        <v>111</v>
      </c>
      <c r="D86" t="s">
        <v>186</v>
      </c>
      <c r="E86" t="s">
        <v>17</v>
      </c>
      <c r="G86" s="1" t="s">
        <v>185</v>
      </c>
      <c r="H86" t="s">
        <v>20</v>
      </c>
      <c r="I86" t="s">
        <v>14</v>
      </c>
      <c r="J86" t="s">
        <v>36</v>
      </c>
    </row>
    <row r="87" spans="1:10" ht="45">
      <c r="A87" t="str">
        <f t="shared" si="2"/>
        <v>2015-08-18</v>
      </c>
      <c r="B87" t="str">
        <f>"0900"</f>
        <v>0900</v>
      </c>
      <c r="C87" t="s">
        <v>27</v>
      </c>
      <c r="E87" t="s">
        <v>17</v>
      </c>
      <c r="G87" s="1" t="s">
        <v>28</v>
      </c>
      <c r="H87" t="s">
        <v>20</v>
      </c>
      <c r="I87" t="s">
        <v>14</v>
      </c>
      <c r="J87" t="s">
        <v>29</v>
      </c>
    </row>
    <row r="88" spans="1:10" ht="45">
      <c r="A88" t="str">
        <f t="shared" si="2"/>
        <v>2015-08-18</v>
      </c>
      <c r="B88" t="str">
        <f>"0930"</f>
        <v>0930</v>
      </c>
      <c r="C88" t="s">
        <v>16</v>
      </c>
      <c r="D88" t="s">
        <v>187</v>
      </c>
      <c r="E88" t="s">
        <v>17</v>
      </c>
      <c r="G88" s="1" t="s">
        <v>18</v>
      </c>
      <c r="H88" t="s">
        <v>20</v>
      </c>
      <c r="I88" t="s">
        <v>21</v>
      </c>
      <c r="J88" t="s">
        <v>22</v>
      </c>
    </row>
    <row r="89" spans="1:10" ht="45">
      <c r="A89" t="str">
        <f t="shared" si="2"/>
        <v>2015-08-18</v>
      </c>
      <c r="B89" t="str">
        <f>"1000"</f>
        <v>1000</v>
      </c>
      <c r="C89" t="s">
        <v>122</v>
      </c>
      <c r="D89" t="s">
        <v>124</v>
      </c>
      <c r="E89" t="s">
        <v>17</v>
      </c>
      <c r="G89" s="1" t="s">
        <v>123</v>
      </c>
      <c r="H89" t="s">
        <v>20</v>
      </c>
      <c r="I89" t="s">
        <v>21</v>
      </c>
      <c r="J89" t="s">
        <v>29</v>
      </c>
    </row>
    <row r="90" spans="1:10" ht="45">
      <c r="A90" t="str">
        <f t="shared" si="2"/>
        <v>2015-08-18</v>
      </c>
      <c r="B90" t="str">
        <f>"1030"</f>
        <v>1030</v>
      </c>
      <c r="C90" t="s">
        <v>125</v>
      </c>
      <c r="D90" t="s">
        <v>127</v>
      </c>
      <c r="G90" s="1" t="s">
        <v>126</v>
      </c>
      <c r="I90" t="s">
        <v>14</v>
      </c>
      <c r="J90" t="s">
        <v>128</v>
      </c>
    </row>
    <row r="91" spans="1:10" ht="45">
      <c r="A91" t="str">
        <f t="shared" si="2"/>
        <v>2015-08-18</v>
      </c>
      <c r="B91" t="str">
        <f>"1045"</f>
        <v>1045</v>
      </c>
      <c r="C91" t="s">
        <v>125</v>
      </c>
      <c r="D91" t="s">
        <v>130</v>
      </c>
      <c r="G91" s="1" t="s">
        <v>129</v>
      </c>
      <c r="I91" t="s">
        <v>14</v>
      </c>
      <c r="J91" t="s">
        <v>128</v>
      </c>
    </row>
    <row r="92" spans="1:10" ht="45">
      <c r="A92" t="str">
        <f t="shared" si="2"/>
        <v>2015-08-18</v>
      </c>
      <c r="B92" t="str">
        <f>"1100"</f>
        <v>1100</v>
      </c>
      <c r="C92" t="s">
        <v>188</v>
      </c>
      <c r="E92" t="s">
        <v>17</v>
      </c>
      <c r="G92" s="1" t="s">
        <v>189</v>
      </c>
      <c r="H92" t="s">
        <v>20</v>
      </c>
      <c r="I92" t="s">
        <v>14</v>
      </c>
      <c r="J92" t="s">
        <v>138</v>
      </c>
    </row>
    <row r="93" spans="1:10" ht="45">
      <c r="A93" t="str">
        <f t="shared" si="2"/>
        <v>2015-08-18</v>
      </c>
      <c r="B93" t="str">
        <f>"1130"</f>
        <v>1130</v>
      </c>
      <c r="C93" t="s">
        <v>134</v>
      </c>
      <c r="E93" t="s">
        <v>11</v>
      </c>
      <c r="F93" t="s">
        <v>135</v>
      </c>
      <c r="G93" s="1" t="s">
        <v>136</v>
      </c>
      <c r="H93" t="s">
        <v>20</v>
      </c>
      <c r="I93" t="s">
        <v>137</v>
      </c>
      <c r="J93" t="s">
        <v>138</v>
      </c>
    </row>
    <row r="94" spans="1:10" ht="45">
      <c r="A94" t="str">
        <f t="shared" si="2"/>
        <v>2015-08-18</v>
      </c>
      <c r="B94" t="str">
        <f>"1200"</f>
        <v>1200</v>
      </c>
      <c r="C94" t="s">
        <v>139</v>
      </c>
      <c r="E94" t="s">
        <v>82</v>
      </c>
      <c r="F94" t="s">
        <v>115</v>
      </c>
      <c r="G94" s="1" t="s">
        <v>140</v>
      </c>
      <c r="H94" t="s">
        <v>141</v>
      </c>
      <c r="I94" t="s">
        <v>142</v>
      </c>
      <c r="J94" t="s">
        <v>94</v>
      </c>
    </row>
    <row r="95" spans="1:10" ht="45">
      <c r="A95" t="str">
        <f t="shared" si="2"/>
        <v>2015-08-18</v>
      </c>
      <c r="B95" t="str">
        <f>"1300"</f>
        <v>1300</v>
      </c>
      <c r="C95" t="s">
        <v>131</v>
      </c>
      <c r="D95" t="s">
        <v>133</v>
      </c>
      <c r="E95" t="s">
        <v>17</v>
      </c>
      <c r="G95" s="1" t="s">
        <v>132</v>
      </c>
      <c r="H95" t="s">
        <v>77</v>
      </c>
      <c r="I95" t="s">
        <v>13</v>
      </c>
      <c r="J95" t="s">
        <v>26</v>
      </c>
    </row>
    <row r="96" spans="1:10" ht="45">
      <c r="A96" t="str">
        <f t="shared" si="2"/>
        <v>2015-08-18</v>
      </c>
      <c r="B96" t="str">
        <f>"1330"</f>
        <v>1330</v>
      </c>
      <c r="C96" t="s">
        <v>148</v>
      </c>
      <c r="E96" t="s">
        <v>82</v>
      </c>
      <c r="F96" t="s">
        <v>149</v>
      </c>
      <c r="G96" s="1" t="s">
        <v>150</v>
      </c>
      <c r="H96" t="s">
        <v>20</v>
      </c>
      <c r="I96" t="s">
        <v>14</v>
      </c>
      <c r="J96" t="s">
        <v>36</v>
      </c>
    </row>
    <row r="97" spans="1:10" ht="30">
      <c r="A97" t="str">
        <f t="shared" si="2"/>
        <v>2015-08-18</v>
      </c>
      <c r="B97" t="str">
        <f>"1400"</f>
        <v>1400</v>
      </c>
      <c r="C97" t="s">
        <v>190</v>
      </c>
      <c r="E97" t="s">
        <v>17</v>
      </c>
      <c r="G97" s="1" t="s">
        <v>191</v>
      </c>
      <c r="I97" t="s">
        <v>14</v>
      </c>
      <c r="J97" t="s">
        <v>26</v>
      </c>
    </row>
    <row r="98" spans="1:10" ht="45">
      <c r="A98" t="str">
        <f t="shared" si="2"/>
        <v>2015-08-18</v>
      </c>
      <c r="B98" t="str">
        <f>"1430"</f>
        <v>1430</v>
      </c>
      <c r="C98" t="s">
        <v>32</v>
      </c>
      <c r="E98" t="s">
        <v>17</v>
      </c>
      <c r="G98" s="1" t="s">
        <v>184</v>
      </c>
      <c r="I98" t="s">
        <v>14</v>
      </c>
      <c r="J98" t="s">
        <v>46</v>
      </c>
    </row>
    <row r="99" spans="1:10" ht="45">
      <c r="A99" t="str">
        <f t="shared" si="2"/>
        <v>2015-08-18</v>
      </c>
      <c r="B99" t="str">
        <f>"1500"</f>
        <v>1500</v>
      </c>
      <c r="C99" t="s">
        <v>16</v>
      </c>
      <c r="D99" t="s">
        <v>187</v>
      </c>
      <c r="E99" t="s">
        <v>17</v>
      </c>
      <c r="G99" s="1" t="s">
        <v>18</v>
      </c>
      <c r="H99" t="s">
        <v>20</v>
      </c>
      <c r="I99" t="s">
        <v>21</v>
      </c>
      <c r="J99" t="s">
        <v>22</v>
      </c>
    </row>
    <row r="100" spans="1:10" ht="45">
      <c r="A100" t="str">
        <f t="shared" si="2"/>
        <v>2015-08-18</v>
      </c>
      <c r="B100" t="str">
        <f>"1530"</f>
        <v>1530</v>
      </c>
      <c r="C100" t="s">
        <v>27</v>
      </c>
      <c r="E100" t="s">
        <v>17</v>
      </c>
      <c r="G100" s="1" t="s">
        <v>28</v>
      </c>
      <c r="H100" t="s">
        <v>20</v>
      </c>
      <c r="I100" t="s">
        <v>13</v>
      </c>
      <c r="J100" t="s">
        <v>36</v>
      </c>
    </row>
    <row r="101" spans="1:10" ht="45">
      <c r="A101" t="str">
        <f t="shared" si="2"/>
        <v>2015-08-18</v>
      </c>
      <c r="B101" t="str">
        <f>"1600"</f>
        <v>1600</v>
      </c>
      <c r="C101" t="s">
        <v>23</v>
      </c>
      <c r="D101" t="s">
        <v>183</v>
      </c>
      <c r="E101" t="s">
        <v>17</v>
      </c>
      <c r="G101" s="1" t="s">
        <v>182</v>
      </c>
      <c r="H101" t="s">
        <v>20</v>
      </c>
      <c r="I101" t="s">
        <v>14</v>
      </c>
      <c r="J101" t="s">
        <v>26</v>
      </c>
    </row>
    <row r="102" spans="1:10" ht="45">
      <c r="A102" t="str">
        <f t="shared" si="2"/>
        <v>2015-08-18</v>
      </c>
      <c r="B102" t="str">
        <f>"1630"</f>
        <v>1630</v>
      </c>
      <c r="C102" t="s">
        <v>111</v>
      </c>
      <c r="D102" t="s">
        <v>186</v>
      </c>
      <c r="E102" t="s">
        <v>17</v>
      </c>
      <c r="G102" s="1" t="s">
        <v>185</v>
      </c>
      <c r="H102" t="s">
        <v>20</v>
      </c>
      <c r="I102" t="s">
        <v>14</v>
      </c>
      <c r="J102" t="s">
        <v>36</v>
      </c>
    </row>
    <row r="103" spans="1:10" ht="45">
      <c r="A103" t="str">
        <f t="shared" si="2"/>
        <v>2015-08-18</v>
      </c>
      <c r="B103" t="str">
        <f>"1700"</f>
        <v>1700</v>
      </c>
      <c r="C103" t="s">
        <v>34</v>
      </c>
      <c r="E103" t="s">
        <v>17</v>
      </c>
      <c r="G103" s="1" t="s">
        <v>35</v>
      </c>
      <c r="H103" t="s">
        <v>20</v>
      </c>
      <c r="I103" t="s">
        <v>14</v>
      </c>
      <c r="J103" t="s">
        <v>36</v>
      </c>
    </row>
    <row r="104" spans="1:10" ht="45">
      <c r="A104" t="str">
        <f t="shared" si="2"/>
        <v>2015-08-18</v>
      </c>
      <c r="B104" t="str">
        <f>"1730"</f>
        <v>1730</v>
      </c>
      <c r="C104" t="s">
        <v>121</v>
      </c>
      <c r="E104" t="s">
        <v>44</v>
      </c>
      <c r="G104" s="1" t="s">
        <v>45</v>
      </c>
      <c r="I104" t="s">
        <v>14</v>
      </c>
      <c r="J104" t="s">
        <v>46</v>
      </c>
    </row>
    <row r="105" spans="1:10" ht="45">
      <c r="A105" t="str">
        <f t="shared" si="2"/>
        <v>2015-08-18</v>
      </c>
      <c r="B105" t="str">
        <f>"1800"</f>
        <v>1800</v>
      </c>
      <c r="C105" t="s">
        <v>122</v>
      </c>
      <c r="D105" t="s">
        <v>192</v>
      </c>
      <c r="E105" t="s">
        <v>11</v>
      </c>
      <c r="G105" s="1" t="s">
        <v>123</v>
      </c>
      <c r="H105" t="s">
        <v>20</v>
      </c>
      <c r="I105" t="s">
        <v>21</v>
      </c>
      <c r="J105" t="s">
        <v>29</v>
      </c>
    </row>
    <row r="106" spans="1:10" ht="45">
      <c r="A106" t="str">
        <f t="shared" si="2"/>
        <v>2015-08-18</v>
      </c>
      <c r="B106" t="str">
        <f>"1830"</f>
        <v>1830</v>
      </c>
      <c r="C106" t="s">
        <v>158</v>
      </c>
      <c r="D106" t="s">
        <v>194</v>
      </c>
      <c r="E106" t="s">
        <v>17</v>
      </c>
      <c r="G106" s="1" t="s">
        <v>193</v>
      </c>
      <c r="I106" t="s">
        <v>14</v>
      </c>
      <c r="J106" t="s">
        <v>128</v>
      </c>
    </row>
    <row r="107" spans="1:10" ht="45">
      <c r="A107" t="str">
        <f t="shared" si="2"/>
        <v>2015-08-18</v>
      </c>
      <c r="B107" t="str">
        <f>"1845"</f>
        <v>1845</v>
      </c>
      <c r="C107" t="s">
        <v>158</v>
      </c>
      <c r="D107" t="s">
        <v>196</v>
      </c>
      <c r="E107" t="s">
        <v>17</v>
      </c>
      <c r="G107" s="1" t="s">
        <v>195</v>
      </c>
      <c r="I107" t="s">
        <v>14</v>
      </c>
      <c r="J107" t="s">
        <v>64</v>
      </c>
    </row>
    <row r="108" spans="1:10" ht="45">
      <c r="A108" t="str">
        <f t="shared" si="2"/>
        <v>2015-08-18</v>
      </c>
      <c r="B108" t="str">
        <f>"1900"</f>
        <v>1900</v>
      </c>
      <c r="C108" t="s">
        <v>121</v>
      </c>
      <c r="E108" t="s">
        <v>44</v>
      </c>
      <c r="G108" s="1" t="s">
        <v>45</v>
      </c>
      <c r="I108" t="s">
        <v>14</v>
      </c>
      <c r="J108" t="s">
        <v>46</v>
      </c>
    </row>
    <row r="109" spans="1:10" ht="45">
      <c r="A109" t="str">
        <f t="shared" si="2"/>
        <v>2015-08-18</v>
      </c>
      <c r="B109" t="str">
        <f>"1930"</f>
        <v>1930</v>
      </c>
      <c r="C109" t="s">
        <v>197</v>
      </c>
      <c r="G109" s="1" t="s">
        <v>198</v>
      </c>
      <c r="H109" t="s">
        <v>20</v>
      </c>
      <c r="I109" t="s">
        <v>67</v>
      </c>
      <c r="J109" t="s">
        <v>199</v>
      </c>
    </row>
    <row r="110" spans="1:10" ht="45">
      <c r="A110" t="str">
        <f t="shared" si="2"/>
        <v>2015-08-18</v>
      </c>
      <c r="B110" t="str">
        <f>"2000"</f>
        <v>2000</v>
      </c>
      <c r="C110" t="s">
        <v>200</v>
      </c>
      <c r="G110" s="1" t="s">
        <v>374</v>
      </c>
      <c r="H110" t="s">
        <v>20</v>
      </c>
      <c r="I110" t="s">
        <v>14</v>
      </c>
      <c r="J110" t="s">
        <v>201</v>
      </c>
    </row>
    <row r="111" spans="1:10" ht="45">
      <c r="A111" t="str">
        <f t="shared" si="2"/>
        <v>2015-08-18</v>
      </c>
      <c r="B111" t="str">
        <f>"2110"</f>
        <v>2110</v>
      </c>
      <c r="C111" t="s">
        <v>202</v>
      </c>
      <c r="E111" t="s">
        <v>17</v>
      </c>
      <c r="G111" s="1" t="s">
        <v>373</v>
      </c>
      <c r="H111" t="s">
        <v>20</v>
      </c>
      <c r="I111" t="s">
        <v>14</v>
      </c>
      <c r="J111" t="s">
        <v>39</v>
      </c>
    </row>
    <row r="112" spans="1:10" ht="15">
      <c r="A112" t="str">
        <f t="shared" si="2"/>
        <v>2015-08-18</v>
      </c>
      <c r="B112" t="str">
        <f>"2130"</f>
        <v>2130</v>
      </c>
      <c r="C112" t="s">
        <v>72</v>
      </c>
      <c r="E112" t="s">
        <v>17</v>
      </c>
      <c r="G112" s="1" t="s">
        <v>73</v>
      </c>
      <c r="I112" t="s">
        <v>14</v>
      </c>
      <c r="J112" t="s">
        <v>74</v>
      </c>
    </row>
    <row r="113" spans="1:10" ht="15">
      <c r="A113" t="str">
        <f t="shared" si="2"/>
        <v>2015-08-18</v>
      </c>
      <c r="B113" t="str">
        <f>"2200"</f>
        <v>2200</v>
      </c>
      <c r="C113" t="s">
        <v>203</v>
      </c>
      <c r="E113" t="s">
        <v>44</v>
      </c>
      <c r="G113" s="1" t="s">
        <v>204</v>
      </c>
      <c r="I113" t="s">
        <v>13</v>
      </c>
      <c r="J113" t="s">
        <v>74</v>
      </c>
    </row>
    <row r="114" spans="1:10" ht="45">
      <c r="A114" t="str">
        <f aca="true" t="shared" si="3" ref="A114:A156">"2015-08-19"</f>
        <v>2015-08-19</v>
      </c>
      <c r="B114" t="str">
        <f>"0030"</f>
        <v>0030</v>
      </c>
      <c r="C114" t="s">
        <v>121</v>
      </c>
      <c r="E114" t="s">
        <v>44</v>
      </c>
      <c r="G114" s="1" t="s">
        <v>45</v>
      </c>
      <c r="I114" t="s">
        <v>14</v>
      </c>
      <c r="J114" t="s">
        <v>46</v>
      </c>
    </row>
    <row r="115" spans="1:10" ht="45">
      <c r="A115" t="str">
        <f t="shared" si="3"/>
        <v>2015-08-19</v>
      </c>
      <c r="B115" t="str">
        <f>"0100"</f>
        <v>0100</v>
      </c>
      <c r="C115" t="s">
        <v>158</v>
      </c>
      <c r="D115" t="s">
        <v>194</v>
      </c>
      <c r="E115" t="s">
        <v>17</v>
      </c>
      <c r="G115" s="1" t="s">
        <v>193</v>
      </c>
      <c r="I115" t="s">
        <v>14</v>
      </c>
      <c r="J115" t="s">
        <v>128</v>
      </c>
    </row>
    <row r="116" spans="1:10" ht="45">
      <c r="A116" t="str">
        <f t="shared" si="3"/>
        <v>2015-08-19</v>
      </c>
      <c r="B116" t="str">
        <f>"0115"</f>
        <v>0115</v>
      </c>
      <c r="C116" t="s">
        <v>205</v>
      </c>
      <c r="D116" t="s">
        <v>207</v>
      </c>
      <c r="E116" t="s">
        <v>17</v>
      </c>
      <c r="G116" s="1" t="s">
        <v>206</v>
      </c>
      <c r="H116" t="s">
        <v>20</v>
      </c>
      <c r="I116" t="s">
        <v>14</v>
      </c>
      <c r="J116" t="s">
        <v>46</v>
      </c>
    </row>
    <row r="117" spans="1:10" ht="45">
      <c r="A117" t="str">
        <f t="shared" si="3"/>
        <v>2015-08-19</v>
      </c>
      <c r="B117" t="str">
        <f>"0145"</f>
        <v>0145</v>
      </c>
      <c r="C117" t="s">
        <v>98</v>
      </c>
      <c r="E117" t="s">
        <v>82</v>
      </c>
      <c r="F117" t="s">
        <v>99</v>
      </c>
      <c r="G117" s="1" t="s">
        <v>100</v>
      </c>
      <c r="H117" t="s">
        <v>77</v>
      </c>
      <c r="I117" t="s">
        <v>67</v>
      </c>
      <c r="J117" t="s">
        <v>46</v>
      </c>
    </row>
    <row r="118" spans="1:10" ht="45">
      <c r="A118" t="str">
        <f t="shared" si="3"/>
        <v>2015-08-19</v>
      </c>
      <c r="B118" t="str">
        <f>"0215"</f>
        <v>0215</v>
      </c>
      <c r="C118" t="s">
        <v>169</v>
      </c>
      <c r="D118" t="s">
        <v>209</v>
      </c>
      <c r="E118" t="s">
        <v>17</v>
      </c>
      <c r="F118" t="s">
        <v>164</v>
      </c>
      <c r="G118" s="1" t="s">
        <v>208</v>
      </c>
      <c r="I118" t="s">
        <v>14</v>
      </c>
      <c r="J118" t="s">
        <v>174</v>
      </c>
    </row>
    <row r="119" spans="1:10" ht="30">
      <c r="A119" t="str">
        <f t="shared" si="3"/>
        <v>2015-08-19</v>
      </c>
      <c r="B119" t="str">
        <f>"0230"</f>
        <v>0230</v>
      </c>
      <c r="C119" t="s">
        <v>95</v>
      </c>
      <c r="E119" t="s">
        <v>17</v>
      </c>
      <c r="G119" s="1" t="s">
        <v>96</v>
      </c>
      <c r="I119" t="s">
        <v>14</v>
      </c>
      <c r="J119" t="s">
        <v>46</v>
      </c>
    </row>
    <row r="120" spans="1:10" ht="45">
      <c r="A120" t="str">
        <f t="shared" si="3"/>
        <v>2015-08-19</v>
      </c>
      <c r="B120" t="str">
        <f>"0300"</f>
        <v>0300</v>
      </c>
      <c r="C120" t="s">
        <v>210</v>
      </c>
      <c r="D120" t="s">
        <v>212</v>
      </c>
      <c r="E120" t="s">
        <v>17</v>
      </c>
      <c r="G120" s="1" t="s">
        <v>211</v>
      </c>
      <c r="I120" t="s">
        <v>14</v>
      </c>
      <c r="J120" t="s">
        <v>120</v>
      </c>
    </row>
    <row r="121" spans="1:10" ht="30">
      <c r="A121" t="str">
        <f t="shared" si="3"/>
        <v>2015-08-19</v>
      </c>
      <c r="B121" t="str">
        <f>"0400"</f>
        <v>0400</v>
      </c>
      <c r="C121" t="s">
        <v>213</v>
      </c>
      <c r="E121" t="s">
        <v>11</v>
      </c>
      <c r="F121" t="s">
        <v>214</v>
      </c>
      <c r="G121" s="1" t="s">
        <v>215</v>
      </c>
      <c r="H121" t="s">
        <v>20</v>
      </c>
      <c r="I121" t="s">
        <v>14</v>
      </c>
      <c r="J121" t="s">
        <v>216</v>
      </c>
    </row>
    <row r="122" spans="1:10" ht="45">
      <c r="A122" t="str">
        <f t="shared" si="3"/>
        <v>2015-08-19</v>
      </c>
      <c r="B122" t="str">
        <f>"0500"</f>
        <v>0500</v>
      </c>
      <c r="C122" t="s">
        <v>151</v>
      </c>
      <c r="D122" t="s">
        <v>218</v>
      </c>
      <c r="E122" t="s">
        <v>11</v>
      </c>
      <c r="G122" s="1" t="s">
        <v>217</v>
      </c>
      <c r="I122" t="s">
        <v>14</v>
      </c>
      <c r="J122" t="s">
        <v>15</v>
      </c>
    </row>
    <row r="123" spans="1:10" ht="45">
      <c r="A123" t="str">
        <f t="shared" si="3"/>
        <v>2015-08-19</v>
      </c>
      <c r="B123" t="str">
        <f>"0600"</f>
        <v>0600</v>
      </c>
      <c r="C123" t="s">
        <v>16</v>
      </c>
      <c r="D123" t="s">
        <v>219</v>
      </c>
      <c r="E123" t="s">
        <v>17</v>
      </c>
      <c r="G123" s="1" t="s">
        <v>18</v>
      </c>
      <c r="H123" t="s">
        <v>20</v>
      </c>
      <c r="I123" t="s">
        <v>21</v>
      </c>
      <c r="J123" t="s">
        <v>22</v>
      </c>
    </row>
    <row r="124" spans="1:10" ht="45">
      <c r="A124" t="str">
        <f t="shared" si="3"/>
        <v>2015-08-19</v>
      </c>
      <c r="B124" t="str">
        <f>"0630"</f>
        <v>0630</v>
      </c>
      <c r="C124" t="s">
        <v>30</v>
      </c>
      <c r="E124" t="s">
        <v>17</v>
      </c>
      <c r="G124" s="1" t="s">
        <v>31</v>
      </c>
      <c r="H124" t="s">
        <v>20</v>
      </c>
      <c r="I124" t="s">
        <v>21</v>
      </c>
      <c r="J124" t="s">
        <v>29</v>
      </c>
    </row>
    <row r="125" spans="1:10" ht="45">
      <c r="A125" t="str">
        <f t="shared" si="3"/>
        <v>2015-08-19</v>
      </c>
      <c r="B125" t="str">
        <f>"0700"</f>
        <v>0700</v>
      </c>
      <c r="C125" t="s">
        <v>27</v>
      </c>
      <c r="E125" t="s">
        <v>17</v>
      </c>
      <c r="G125" s="1" t="s">
        <v>28</v>
      </c>
      <c r="H125" t="s">
        <v>20</v>
      </c>
      <c r="I125" t="s">
        <v>13</v>
      </c>
      <c r="J125" t="s">
        <v>36</v>
      </c>
    </row>
    <row r="126" spans="1:10" ht="30">
      <c r="A126" t="str">
        <f t="shared" si="3"/>
        <v>2015-08-19</v>
      </c>
      <c r="B126" t="str">
        <f>"0730"</f>
        <v>0730</v>
      </c>
      <c r="C126" t="s">
        <v>23</v>
      </c>
      <c r="D126" t="s">
        <v>221</v>
      </c>
      <c r="E126" t="s">
        <v>17</v>
      </c>
      <c r="G126" s="1" t="s">
        <v>220</v>
      </c>
      <c r="H126" t="s">
        <v>20</v>
      </c>
      <c r="I126" t="s">
        <v>14</v>
      </c>
      <c r="J126" t="s">
        <v>26</v>
      </c>
    </row>
    <row r="127" spans="1:10" ht="45">
      <c r="A127" t="str">
        <f t="shared" si="3"/>
        <v>2015-08-19</v>
      </c>
      <c r="B127" t="str">
        <f>"0800"</f>
        <v>0800</v>
      </c>
      <c r="C127" t="s">
        <v>32</v>
      </c>
      <c r="E127" t="s">
        <v>17</v>
      </c>
      <c r="G127" s="1" t="s">
        <v>222</v>
      </c>
      <c r="I127" t="s">
        <v>14</v>
      </c>
      <c r="J127" t="s">
        <v>26</v>
      </c>
    </row>
    <row r="128" spans="1:10" ht="30">
      <c r="A128" t="str">
        <f t="shared" si="3"/>
        <v>2015-08-19</v>
      </c>
      <c r="B128" t="str">
        <f>"0830"</f>
        <v>0830</v>
      </c>
      <c r="C128" t="s">
        <v>111</v>
      </c>
      <c r="D128" t="s">
        <v>224</v>
      </c>
      <c r="E128" t="s">
        <v>17</v>
      </c>
      <c r="G128" s="1" t="s">
        <v>223</v>
      </c>
      <c r="H128" t="s">
        <v>20</v>
      </c>
      <c r="I128" t="s">
        <v>14</v>
      </c>
      <c r="J128" t="s">
        <v>26</v>
      </c>
    </row>
    <row r="129" spans="1:10" ht="45">
      <c r="A129" t="str">
        <f t="shared" si="3"/>
        <v>2015-08-19</v>
      </c>
      <c r="B129" t="str">
        <f>"0900"</f>
        <v>0900</v>
      </c>
      <c r="C129" t="s">
        <v>27</v>
      </c>
      <c r="E129" t="s">
        <v>17</v>
      </c>
      <c r="G129" s="1" t="s">
        <v>28</v>
      </c>
      <c r="H129" t="s">
        <v>20</v>
      </c>
      <c r="I129" t="s">
        <v>14</v>
      </c>
      <c r="J129" t="s">
        <v>22</v>
      </c>
    </row>
    <row r="130" spans="1:10" ht="45">
      <c r="A130" t="str">
        <f t="shared" si="3"/>
        <v>2015-08-19</v>
      </c>
      <c r="B130" t="str">
        <f>"0930"</f>
        <v>0930</v>
      </c>
      <c r="C130" t="s">
        <v>16</v>
      </c>
      <c r="D130" t="s">
        <v>225</v>
      </c>
      <c r="E130" t="s">
        <v>17</v>
      </c>
      <c r="G130" s="1" t="s">
        <v>18</v>
      </c>
      <c r="H130" t="s">
        <v>20</v>
      </c>
      <c r="I130" t="s">
        <v>21</v>
      </c>
      <c r="J130" t="s">
        <v>22</v>
      </c>
    </row>
    <row r="131" spans="1:10" ht="45">
      <c r="A131" t="str">
        <f t="shared" si="3"/>
        <v>2015-08-19</v>
      </c>
      <c r="B131" t="str">
        <f>"1000"</f>
        <v>1000</v>
      </c>
      <c r="C131" t="s">
        <v>122</v>
      </c>
      <c r="D131" t="s">
        <v>192</v>
      </c>
      <c r="E131" t="s">
        <v>11</v>
      </c>
      <c r="G131" s="1" t="s">
        <v>123</v>
      </c>
      <c r="H131" t="s">
        <v>20</v>
      </c>
      <c r="I131" t="s">
        <v>21</v>
      </c>
      <c r="J131" t="s">
        <v>29</v>
      </c>
    </row>
    <row r="132" spans="1:10" ht="45">
      <c r="A132" t="str">
        <f t="shared" si="3"/>
        <v>2015-08-19</v>
      </c>
      <c r="B132" t="str">
        <f>"1030"</f>
        <v>1030</v>
      </c>
      <c r="C132" t="s">
        <v>158</v>
      </c>
      <c r="D132" t="s">
        <v>194</v>
      </c>
      <c r="E132" t="s">
        <v>17</v>
      </c>
      <c r="G132" s="1" t="s">
        <v>193</v>
      </c>
      <c r="I132" t="s">
        <v>14</v>
      </c>
      <c r="J132" t="s">
        <v>128</v>
      </c>
    </row>
    <row r="133" spans="1:10" ht="45">
      <c r="A133" t="str">
        <f t="shared" si="3"/>
        <v>2015-08-19</v>
      </c>
      <c r="B133" t="str">
        <f>"1045"</f>
        <v>1045</v>
      </c>
      <c r="C133" t="s">
        <v>158</v>
      </c>
      <c r="D133" t="s">
        <v>196</v>
      </c>
      <c r="E133" t="s">
        <v>17</v>
      </c>
      <c r="G133" s="1" t="s">
        <v>195</v>
      </c>
      <c r="I133" t="s">
        <v>14</v>
      </c>
      <c r="J133" t="s">
        <v>64</v>
      </c>
    </row>
    <row r="134" spans="1:10" ht="45">
      <c r="A134" t="str">
        <f t="shared" si="3"/>
        <v>2015-08-19</v>
      </c>
      <c r="B134" t="str">
        <f>"1100"</f>
        <v>1100</v>
      </c>
      <c r="C134" t="s">
        <v>226</v>
      </c>
      <c r="E134" t="s">
        <v>17</v>
      </c>
      <c r="G134" s="1" t="s">
        <v>227</v>
      </c>
      <c r="H134" t="s">
        <v>20</v>
      </c>
      <c r="I134" t="s">
        <v>14</v>
      </c>
      <c r="J134" t="s">
        <v>36</v>
      </c>
    </row>
    <row r="135" spans="1:10" ht="45">
      <c r="A135" t="str">
        <f t="shared" si="3"/>
        <v>2015-08-19</v>
      </c>
      <c r="B135" t="str">
        <f>"1130"</f>
        <v>1130</v>
      </c>
      <c r="C135" t="s">
        <v>205</v>
      </c>
      <c r="D135" t="s">
        <v>229</v>
      </c>
      <c r="E135" t="s">
        <v>17</v>
      </c>
      <c r="G135" s="1" t="s">
        <v>228</v>
      </c>
      <c r="H135" t="s">
        <v>20</v>
      </c>
      <c r="I135" t="s">
        <v>14</v>
      </c>
      <c r="J135" t="s">
        <v>46</v>
      </c>
    </row>
    <row r="136" spans="1:10" ht="15">
      <c r="A136" t="str">
        <f t="shared" si="3"/>
        <v>2015-08-19</v>
      </c>
      <c r="B136" t="str">
        <f>"1200"</f>
        <v>1200</v>
      </c>
      <c r="C136" t="s">
        <v>203</v>
      </c>
      <c r="E136" t="s">
        <v>44</v>
      </c>
      <c r="G136" s="1" t="s">
        <v>204</v>
      </c>
      <c r="I136" t="s">
        <v>13</v>
      </c>
      <c r="J136" t="s">
        <v>74</v>
      </c>
    </row>
    <row r="137" spans="1:10" ht="45">
      <c r="A137" t="str">
        <f t="shared" si="3"/>
        <v>2015-08-19</v>
      </c>
      <c r="B137" t="str">
        <f>"1430"</f>
        <v>1430</v>
      </c>
      <c r="C137" t="s">
        <v>32</v>
      </c>
      <c r="E137" t="s">
        <v>17</v>
      </c>
      <c r="G137" s="1" t="s">
        <v>222</v>
      </c>
      <c r="I137" t="s">
        <v>14</v>
      </c>
      <c r="J137" t="s">
        <v>26</v>
      </c>
    </row>
    <row r="138" spans="1:10" ht="45">
      <c r="A138" t="str">
        <f t="shared" si="3"/>
        <v>2015-08-19</v>
      </c>
      <c r="B138" t="str">
        <f>"1500"</f>
        <v>1500</v>
      </c>
      <c r="C138" t="s">
        <v>16</v>
      </c>
      <c r="D138" t="s">
        <v>225</v>
      </c>
      <c r="E138" t="s">
        <v>17</v>
      </c>
      <c r="G138" s="1" t="s">
        <v>18</v>
      </c>
      <c r="H138" t="s">
        <v>20</v>
      </c>
      <c r="I138" t="s">
        <v>21</v>
      </c>
      <c r="J138" t="s">
        <v>22</v>
      </c>
    </row>
    <row r="139" spans="1:10" ht="45">
      <c r="A139" t="str">
        <f t="shared" si="3"/>
        <v>2015-08-19</v>
      </c>
      <c r="B139" t="str">
        <f>"1530"</f>
        <v>1530</v>
      </c>
      <c r="C139" t="s">
        <v>27</v>
      </c>
      <c r="E139" t="s">
        <v>17</v>
      </c>
      <c r="G139" s="1" t="s">
        <v>28</v>
      </c>
      <c r="H139" t="s">
        <v>20</v>
      </c>
      <c r="I139" t="s">
        <v>13</v>
      </c>
      <c r="J139" t="s">
        <v>36</v>
      </c>
    </row>
    <row r="140" spans="1:10" ht="30">
      <c r="A140" t="str">
        <f t="shared" si="3"/>
        <v>2015-08-19</v>
      </c>
      <c r="B140" t="str">
        <f>"1600"</f>
        <v>1600</v>
      </c>
      <c r="C140" t="s">
        <v>23</v>
      </c>
      <c r="D140" t="s">
        <v>221</v>
      </c>
      <c r="E140" t="s">
        <v>17</v>
      </c>
      <c r="G140" s="1" t="s">
        <v>220</v>
      </c>
      <c r="H140" t="s">
        <v>20</v>
      </c>
      <c r="I140" t="s">
        <v>14</v>
      </c>
      <c r="J140" t="s">
        <v>26</v>
      </c>
    </row>
    <row r="141" spans="1:10" ht="30">
      <c r="A141" t="str">
        <f t="shared" si="3"/>
        <v>2015-08-19</v>
      </c>
      <c r="B141" t="str">
        <f>"1630"</f>
        <v>1630</v>
      </c>
      <c r="C141" t="s">
        <v>111</v>
      </c>
      <c r="D141" t="s">
        <v>224</v>
      </c>
      <c r="E141" t="s">
        <v>17</v>
      </c>
      <c r="G141" s="1" t="s">
        <v>223</v>
      </c>
      <c r="H141" t="s">
        <v>20</v>
      </c>
      <c r="I141" t="s">
        <v>14</v>
      </c>
      <c r="J141" t="s">
        <v>26</v>
      </c>
    </row>
    <row r="142" spans="1:10" ht="45">
      <c r="A142" t="str">
        <f t="shared" si="3"/>
        <v>2015-08-19</v>
      </c>
      <c r="B142" t="str">
        <f>"1700"</f>
        <v>1700</v>
      </c>
      <c r="C142" t="s">
        <v>34</v>
      </c>
      <c r="E142" t="s">
        <v>17</v>
      </c>
      <c r="G142" s="1" t="s">
        <v>35</v>
      </c>
      <c r="H142" t="s">
        <v>20</v>
      </c>
      <c r="I142" t="s">
        <v>14</v>
      </c>
      <c r="J142" t="s">
        <v>36</v>
      </c>
    </row>
    <row r="143" spans="1:10" ht="45">
      <c r="A143" t="str">
        <f t="shared" si="3"/>
        <v>2015-08-19</v>
      </c>
      <c r="B143" t="str">
        <f>"1730"</f>
        <v>1730</v>
      </c>
      <c r="C143" t="s">
        <v>121</v>
      </c>
      <c r="E143" t="s">
        <v>44</v>
      </c>
      <c r="G143" s="1" t="s">
        <v>45</v>
      </c>
      <c r="I143" t="s">
        <v>14</v>
      </c>
      <c r="J143" t="s">
        <v>46</v>
      </c>
    </row>
    <row r="144" spans="1:10" ht="45">
      <c r="A144" t="str">
        <f t="shared" si="3"/>
        <v>2015-08-19</v>
      </c>
      <c r="B144" t="str">
        <f>"1800"</f>
        <v>1800</v>
      </c>
      <c r="C144" t="s">
        <v>122</v>
      </c>
      <c r="D144" t="s">
        <v>230</v>
      </c>
      <c r="E144" t="s">
        <v>17</v>
      </c>
      <c r="G144" s="1" t="s">
        <v>123</v>
      </c>
      <c r="H144" t="s">
        <v>20</v>
      </c>
      <c r="I144" t="s">
        <v>21</v>
      </c>
      <c r="J144" t="s">
        <v>29</v>
      </c>
    </row>
    <row r="145" spans="1:10" ht="45">
      <c r="A145" t="str">
        <f t="shared" si="3"/>
        <v>2015-08-19</v>
      </c>
      <c r="B145" t="str">
        <f>"1830"</f>
        <v>1830</v>
      </c>
      <c r="C145" t="s">
        <v>163</v>
      </c>
      <c r="D145" t="s">
        <v>232</v>
      </c>
      <c r="G145" s="1" t="s">
        <v>231</v>
      </c>
      <c r="I145" t="s">
        <v>14</v>
      </c>
      <c r="J145" t="s">
        <v>128</v>
      </c>
    </row>
    <row r="146" spans="1:10" ht="45">
      <c r="A146" t="str">
        <f t="shared" si="3"/>
        <v>2015-08-19</v>
      </c>
      <c r="B146" t="str">
        <f>"1845"</f>
        <v>1845</v>
      </c>
      <c r="C146" t="s">
        <v>163</v>
      </c>
      <c r="D146" t="s">
        <v>234</v>
      </c>
      <c r="G146" s="1" t="s">
        <v>233</v>
      </c>
      <c r="I146" t="s">
        <v>14</v>
      </c>
      <c r="J146" t="s">
        <v>128</v>
      </c>
    </row>
    <row r="147" spans="1:10" ht="45">
      <c r="A147" t="str">
        <f t="shared" si="3"/>
        <v>2015-08-19</v>
      </c>
      <c r="B147" t="str">
        <f>"1900"</f>
        <v>1900</v>
      </c>
      <c r="C147" t="s">
        <v>121</v>
      </c>
      <c r="E147" t="s">
        <v>44</v>
      </c>
      <c r="G147" s="1" t="s">
        <v>45</v>
      </c>
      <c r="I147" t="s">
        <v>14</v>
      </c>
      <c r="J147" t="s">
        <v>46</v>
      </c>
    </row>
    <row r="148" spans="1:10" ht="45">
      <c r="A148" t="str">
        <f t="shared" si="3"/>
        <v>2015-08-19</v>
      </c>
      <c r="B148" t="str">
        <f>"1930"</f>
        <v>1930</v>
      </c>
      <c r="C148" t="s">
        <v>235</v>
      </c>
      <c r="E148" t="s">
        <v>11</v>
      </c>
      <c r="F148" t="s">
        <v>51</v>
      </c>
      <c r="G148" s="1" t="s">
        <v>375</v>
      </c>
      <c r="H148" t="s">
        <v>20</v>
      </c>
      <c r="I148" t="s">
        <v>14</v>
      </c>
      <c r="J148" t="s">
        <v>138</v>
      </c>
    </row>
    <row r="149" spans="1:10" ht="45">
      <c r="A149" t="str">
        <f t="shared" si="3"/>
        <v>2015-08-19</v>
      </c>
      <c r="B149" t="str">
        <f>"2000"</f>
        <v>2000</v>
      </c>
      <c r="C149" t="s">
        <v>236</v>
      </c>
      <c r="D149" t="s">
        <v>238</v>
      </c>
      <c r="E149" t="s">
        <v>17</v>
      </c>
      <c r="G149" s="1" t="s">
        <v>237</v>
      </c>
      <c r="I149" t="s">
        <v>14</v>
      </c>
      <c r="J149" t="s">
        <v>46</v>
      </c>
    </row>
    <row r="150" spans="1:10" ht="60">
      <c r="A150" t="str">
        <f t="shared" si="3"/>
        <v>2015-08-19</v>
      </c>
      <c r="B150" t="str">
        <f>"2030"</f>
        <v>2030</v>
      </c>
      <c r="C150" t="s">
        <v>239</v>
      </c>
      <c r="G150" s="1" t="s">
        <v>240</v>
      </c>
      <c r="I150" t="s">
        <v>13</v>
      </c>
      <c r="J150" t="s">
        <v>74</v>
      </c>
    </row>
    <row r="151" spans="1:10" ht="30">
      <c r="A151" t="str">
        <f t="shared" si="3"/>
        <v>2015-08-19</v>
      </c>
      <c r="B151" t="str">
        <f>"2100"</f>
        <v>2100</v>
      </c>
      <c r="C151" t="s">
        <v>241</v>
      </c>
      <c r="E151" t="s">
        <v>11</v>
      </c>
      <c r="G151" s="1" t="s">
        <v>242</v>
      </c>
      <c r="H151" t="s">
        <v>20</v>
      </c>
      <c r="I151" t="s">
        <v>14</v>
      </c>
      <c r="J151" t="s">
        <v>243</v>
      </c>
    </row>
    <row r="152" spans="1:10" ht="45">
      <c r="A152" t="str">
        <f t="shared" si="3"/>
        <v>2015-08-19</v>
      </c>
      <c r="B152" t="str">
        <f>"2130"</f>
        <v>2130</v>
      </c>
      <c r="C152" t="s">
        <v>68</v>
      </c>
      <c r="E152" t="s">
        <v>44</v>
      </c>
      <c r="G152" s="1" t="s">
        <v>244</v>
      </c>
      <c r="I152" t="s">
        <v>14</v>
      </c>
      <c r="J152" t="s">
        <v>246</v>
      </c>
    </row>
    <row r="153" spans="1:10" ht="30">
      <c r="A153" t="str">
        <f t="shared" si="3"/>
        <v>2015-08-19</v>
      </c>
      <c r="B153" t="str">
        <f>"2230"</f>
        <v>2230</v>
      </c>
      <c r="C153" t="s">
        <v>247</v>
      </c>
      <c r="E153" t="s">
        <v>17</v>
      </c>
      <c r="G153" s="1" t="s">
        <v>248</v>
      </c>
      <c r="I153" t="s">
        <v>14</v>
      </c>
      <c r="J153" t="s">
        <v>138</v>
      </c>
    </row>
    <row r="154" spans="1:10" ht="45">
      <c r="A154" t="str">
        <f t="shared" si="3"/>
        <v>2015-08-19</v>
      </c>
      <c r="B154" t="str">
        <f>"2300"</f>
        <v>2300</v>
      </c>
      <c r="C154" t="s">
        <v>121</v>
      </c>
      <c r="E154" t="s">
        <v>44</v>
      </c>
      <c r="G154" s="1" t="s">
        <v>45</v>
      </c>
      <c r="I154" t="s">
        <v>14</v>
      </c>
      <c r="J154" t="s">
        <v>46</v>
      </c>
    </row>
    <row r="155" spans="1:10" ht="45">
      <c r="A155" t="str">
        <f t="shared" si="3"/>
        <v>2015-08-19</v>
      </c>
      <c r="B155" t="str">
        <f>"2330"</f>
        <v>2330</v>
      </c>
      <c r="C155" t="s">
        <v>163</v>
      </c>
      <c r="D155" t="s">
        <v>232</v>
      </c>
      <c r="G155" s="1" t="s">
        <v>231</v>
      </c>
      <c r="I155" t="s">
        <v>14</v>
      </c>
      <c r="J155" t="s">
        <v>128</v>
      </c>
    </row>
    <row r="156" spans="1:10" ht="45">
      <c r="A156" t="str">
        <f t="shared" si="3"/>
        <v>2015-08-19</v>
      </c>
      <c r="B156" t="str">
        <f>"2345"</f>
        <v>2345</v>
      </c>
      <c r="C156" t="s">
        <v>163</v>
      </c>
      <c r="D156" t="s">
        <v>234</v>
      </c>
      <c r="G156" s="1" t="s">
        <v>233</v>
      </c>
      <c r="I156" t="s">
        <v>14</v>
      </c>
      <c r="J156" t="s">
        <v>128</v>
      </c>
    </row>
    <row r="157" spans="1:10" ht="45">
      <c r="A157" t="str">
        <f aca="true" t="shared" si="4" ref="A157:A198">"2015-08-20"</f>
        <v>2015-08-20</v>
      </c>
      <c r="B157" t="str">
        <f>"0000"</f>
        <v>0000</v>
      </c>
      <c r="C157" t="s">
        <v>249</v>
      </c>
      <c r="E157" t="s">
        <v>17</v>
      </c>
      <c r="G157" s="1" t="s">
        <v>250</v>
      </c>
      <c r="H157" t="s">
        <v>20</v>
      </c>
      <c r="I157" t="s">
        <v>21</v>
      </c>
      <c r="J157" t="s">
        <v>22</v>
      </c>
    </row>
    <row r="158" spans="1:10" ht="45">
      <c r="A158" t="str">
        <f t="shared" si="4"/>
        <v>2015-08-20</v>
      </c>
      <c r="B158" t="str">
        <f>"0030"</f>
        <v>0030</v>
      </c>
      <c r="C158" t="s">
        <v>251</v>
      </c>
      <c r="D158" t="s">
        <v>253</v>
      </c>
      <c r="E158" t="s">
        <v>11</v>
      </c>
      <c r="F158" t="s">
        <v>51</v>
      </c>
      <c r="G158" s="1" t="s">
        <v>252</v>
      </c>
      <c r="H158" t="s">
        <v>20</v>
      </c>
      <c r="I158" t="s">
        <v>53</v>
      </c>
      <c r="J158" t="s">
        <v>254</v>
      </c>
    </row>
    <row r="159" spans="1:10" ht="30">
      <c r="A159" t="str">
        <f t="shared" si="4"/>
        <v>2015-08-20</v>
      </c>
      <c r="B159" t="str">
        <f>"0130"</f>
        <v>0130</v>
      </c>
      <c r="C159" t="s">
        <v>213</v>
      </c>
      <c r="E159" t="s">
        <v>82</v>
      </c>
      <c r="F159" t="s">
        <v>255</v>
      </c>
      <c r="G159" s="1" t="s">
        <v>256</v>
      </c>
      <c r="H159" t="s">
        <v>20</v>
      </c>
      <c r="I159" t="s">
        <v>14</v>
      </c>
      <c r="J159" t="s">
        <v>15</v>
      </c>
    </row>
    <row r="160" spans="1:10" ht="60">
      <c r="A160" t="str">
        <f t="shared" si="4"/>
        <v>2015-08-20</v>
      </c>
      <c r="B160" t="str">
        <f>"0230"</f>
        <v>0230</v>
      </c>
      <c r="C160" t="s">
        <v>257</v>
      </c>
      <c r="D160" t="s">
        <v>259</v>
      </c>
      <c r="E160" t="s">
        <v>82</v>
      </c>
      <c r="F160" t="s">
        <v>149</v>
      </c>
      <c r="G160" s="1" t="s">
        <v>258</v>
      </c>
      <c r="H160" t="s">
        <v>20</v>
      </c>
      <c r="I160" t="s">
        <v>53</v>
      </c>
      <c r="J160" t="s">
        <v>260</v>
      </c>
    </row>
    <row r="161" spans="1:10" ht="30">
      <c r="A161" t="str">
        <f t="shared" si="4"/>
        <v>2015-08-20</v>
      </c>
      <c r="B161" t="str">
        <f>"0420"</f>
        <v>0420</v>
      </c>
      <c r="C161" t="s">
        <v>261</v>
      </c>
      <c r="D161" t="s">
        <v>263</v>
      </c>
      <c r="E161" t="s">
        <v>17</v>
      </c>
      <c r="G161" s="1" t="s">
        <v>262</v>
      </c>
      <c r="I161" t="s">
        <v>14</v>
      </c>
      <c r="J161" t="s">
        <v>264</v>
      </c>
    </row>
    <row r="162" spans="1:10" ht="45">
      <c r="A162" t="str">
        <f t="shared" si="4"/>
        <v>2015-08-20</v>
      </c>
      <c r="B162" t="str">
        <f>"0430"</f>
        <v>0430</v>
      </c>
      <c r="C162" t="s">
        <v>265</v>
      </c>
      <c r="E162" t="s">
        <v>11</v>
      </c>
      <c r="G162" s="1" t="s">
        <v>266</v>
      </c>
      <c r="H162" t="s">
        <v>20</v>
      </c>
      <c r="I162" t="s">
        <v>14</v>
      </c>
      <c r="J162" t="s">
        <v>243</v>
      </c>
    </row>
    <row r="163" spans="1:10" ht="45">
      <c r="A163" t="str">
        <f t="shared" si="4"/>
        <v>2015-08-20</v>
      </c>
      <c r="B163" t="str">
        <f>"0500"</f>
        <v>0500</v>
      </c>
      <c r="C163" t="s">
        <v>267</v>
      </c>
      <c r="E163" t="s">
        <v>11</v>
      </c>
      <c r="G163" s="1" t="s">
        <v>268</v>
      </c>
      <c r="I163" t="s">
        <v>14</v>
      </c>
      <c r="J163" t="s">
        <v>246</v>
      </c>
    </row>
    <row r="164" spans="1:10" ht="45">
      <c r="A164" t="str">
        <f t="shared" si="4"/>
        <v>2015-08-20</v>
      </c>
      <c r="B164" t="str">
        <f>"0600"</f>
        <v>0600</v>
      </c>
      <c r="C164" t="s">
        <v>16</v>
      </c>
      <c r="D164" t="s">
        <v>269</v>
      </c>
      <c r="E164" t="s">
        <v>17</v>
      </c>
      <c r="G164" s="1" t="s">
        <v>18</v>
      </c>
      <c r="H164" t="s">
        <v>20</v>
      </c>
      <c r="I164" t="s">
        <v>21</v>
      </c>
      <c r="J164" t="s">
        <v>22</v>
      </c>
    </row>
    <row r="165" spans="1:10" ht="45">
      <c r="A165" t="str">
        <f t="shared" si="4"/>
        <v>2015-08-20</v>
      </c>
      <c r="B165" t="str">
        <f>"0630"</f>
        <v>0630</v>
      </c>
      <c r="C165" t="s">
        <v>30</v>
      </c>
      <c r="E165" t="s">
        <v>17</v>
      </c>
      <c r="G165" s="1" t="s">
        <v>31</v>
      </c>
      <c r="H165" t="s">
        <v>20</v>
      </c>
      <c r="I165" t="s">
        <v>21</v>
      </c>
      <c r="J165" t="s">
        <v>29</v>
      </c>
    </row>
    <row r="166" spans="1:10" ht="45">
      <c r="A166" t="str">
        <f t="shared" si="4"/>
        <v>2015-08-20</v>
      </c>
      <c r="B166" t="str">
        <f>"0700"</f>
        <v>0700</v>
      </c>
      <c r="C166" t="s">
        <v>27</v>
      </c>
      <c r="E166" t="s">
        <v>17</v>
      </c>
      <c r="G166" s="1" t="s">
        <v>28</v>
      </c>
      <c r="H166" t="s">
        <v>20</v>
      </c>
      <c r="I166" t="s">
        <v>13</v>
      </c>
      <c r="J166" t="s">
        <v>36</v>
      </c>
    </row>
    <row r="167" spans="1:10" ht="45">
      <c r="A167" t="str">
        <f t="shared" si="4"/>
        <v>2015-08-20</v>
      </c>
      <c r="B167" t="str">
        <f>"0730"</f>
        <v>0730</v>
      </c>
      <c r="C167" t="s">
        <v>23</v>
      </c>
      <c r="D167" t="s">
        <v>271</v>
      </c>
      <c r="E167" t="s">
        <v>17</v>
      </c>
      <c r="G167" s="1" t="s">
        <v>270</v>
      </c>
      <c r="H167" t="s">
        <v>20</v>
      </c>
      <c r="I167" t="s">
        <v>14</v>
      </c>
      <c r="J167" t="s">
        <v>26</v>
      </c>
    </row>
    <row r="168" spans="1:10" ht="45">
      <c r="A168" t="str">
        <f t="shared" si="4"/>
        <v>2015-08-20</v>
      </c>
      <c r="B168" t="str">
        <f>"0800"</f>
        <v>0800</v>
      </c>
      <c r="C168" t="s">
        <v>32</v>
      </c>
      <c r="E168" t="s">
        <v>17</v>
      </c>
      <c r="G168" s="1" t="s">
        <v>272</v>
      </c>
      <c r="I168" t="s">
        <v>14</v>
      </c>
      <c r="J168" t="s">
        <v>26</v>
      </c>
    </row>
    <row r="169" spans="1:10" ht="45">
      <c r="A169" t="str">
        <f t="shared" si="4"/>
        <v>2015-08-20</v>
      </c>
      <c r="B169" t="str">
        <f>"0830"</f>
        <v>0830</v>
      </c>
      <c r="C169" t="s">
        <v>111</v>
      </c>
      <c r="D169" t="s">
        <v>274</v>
      </c>
      <c r="E169" t="s">
        <v>17</v>
      </c>
      <c r="G169" s="1" t="s">
        <v>273</v>
      </c>
      <c r="H169" t="s">
        <v>20</v>
      </c>
      <c r="I169" t="s">
        <v>14</v>
      </c>
      <c r="J169" t="s">
        <v>22</v>
      </c>
    </row>
    <row r="170" spans="1:10" ht="45">
      <c r="A170" t="str">
        <f t="shared" si="4"/>
        <v>2015-08-20</v>
      </c>
      <c r="B170" t="str">
        <f>"0900"</f>
        <v>0900</v>
      </c>
      <c r="C170" t="s">
        <v>27</v>
      </c>
      <c r="E170" t="s">
        <v>17</v>
      </c>
      <c r="G170" s="1" t="s">
        <v>28</v>
      </c>
      <c r="H170" t="s">
        <v>20</v>
      </c>
      <c r="I170" t="s">
        <v>14</v>
      </c>
      <c r="J170" t="s">
        <v>22</v>
      </c>
    </row>
    <row r="171" spans="1:10" ht="45">
      <c r="A171" t="str">
        <f t="shared" si="4"/>
        <v>2015-08-20</v>
      </c>
      <c r="B171" t="str">
        <f>"0930"</f>
        <v>0930</v>
      </c>
      <c r="C171" t="s">
        <v>16</v>
      </c>
      <c r="D171" t="s">
        <v>275</v>
      </c>
      <c r="E171" t="s">
        <v>17</v>
      </c>
      <c r="G171" s="1" t="s">
        <v>18</v>
      </c>
      <c r="H171" t="s">
        <v>20</v>
      </c>
      <c r="I171" t="s">
        <v>21</v>
      </c>
      <c r="J171" t="s">
        <v>22</v>
      </c>
    </row>
    <row r="172" spans="1:10" ht="45">
      <c r="A172" t="str">
        <f t="shared" si="4"/>
        <v>2015-08-20</v>
      </c>
      <c r="B172" t="str">
        <f>"1000"</f>
        <v>1000</v>
      </c>
      <c r="C172" t="s">
        <v>122</v>
      </c>
      <c r="D172" t="s">
        <v>230</v>
      </c>
      <c r="E172" t="s">
        <v>17</v>
      </c>
      <c r="G172" s="1" t="s">
        <v>123</v>
      </c>
      <c r="H172" t="s">
        <v>20</v>
      </c>
      <c r="I172" t="s">
        <v>21</v>
      </c>
      <c r="J172" t="s">
        <v>29</v>
      </c>
    </row>
    <row r="173" spans="1:10" ht="45">
      <c r="A173" t="str">
        <f t="shared" si="4"/>
        <v>2015-08-20</v>
      </c>
      <c r="B173" t="str">
        <f>"1030"</f>
        <v>1030</v>
      </c>
      <c r="C173" t="s">
        <v>163</v>
      </c>
      <c r="D173" t="s">
        <v>232</v>
      </c>
      <c r="G173" s="1" t="s">
        <v>231</v>
      </c>
      <c r="I173" t="s">
        <v>14</v>
      </c>
      <c r="J173" t="s">
        <v>128</v>
      </c>
    </row>
    <row r="174" spans="1:10" ht="45">
      <c r="A174" t="str">
        <f t="shared" si="4"/>
        <v>2015-08-20</v>
      </c>
      <c r="B174" t="str">
        <f>"1045"</f>
        <v>1045</v>
      </c>
      <c r="C174" t="s">
        <v>163</v>
      </c>
      <c r="D174" t="s">
        <v>234</v>
      </c>
      <c r="G174" s="1" t="s">
        <v>233</v>
      </c>
      <c r="I174" t="s">
        <v>14</v>
      </c>
      <c r="J174" t="s">
        <v>128</v>
      </c>
    </row>
    <row r="175" spans="1:10" ht="45">
      <c r="A175" t="str">
        <f t="shared" si="4"/>
        <v>2015-08-20</v>
      </c>
      <c r="B175" t="str">
        <f>"1100"</f>
        <v>1100</v>
      </c>
      <c r="C175" t="s">
        <v>68</v>
      </c>
      <c r="D175" t="s">
        <v>245</v>
      </c>
      <c r="E175" t="s">
        <v>44</v>
      </c>
      <c r="G175" s="1" t="s">
        <v>244</v>
      </c>
      <c r="I175" t="s">
        <v>14</v>
      </c>
      <c r="J175" t="s">
        <v>246</v>
      </c>
    </row>
    <row r="176" spans="1:10" ht="45">
      <c r="A176" t="str">
        <f t="shared" si="4"/>
        <v>2015-08-20</v>
      </c>
      <c r="B176" t="str">
        <f>"1200"</f>
        <v>1200</v>
      </c>
      <c r="C176" t="s">
        <v>235</v>
      </c>
      <c r="E176" t="s">
        <v>11</v>
      </c>
      <c r="F176" t="s">
        <v>51</v>
      </c>
      <c r="G176" s="1" t="s">
        <v>375</v>
      </c>
      <c r="H176" t="s">
        <v>20</v>
      </c>
      <c r="I176" t="s">
        <v>14</v>
      </c>
      <c r="J176" t="s">
        <v>138</v>
      </c>
    </row>
    <row r="177" spans="1:10" ht="15">
      <c r="A177" t="str">
        <f t="shared" si="4"/>
        <v>2015-08-20</v>
      </c>
      <c r="B177" t="str">
        <f>"1230"</f>
        <v>1230</v>
      </c>
      <c r="C177" t="s">
        <v>276</v>
      </c>
      <c r="D177" t="s">
        <v>276</v>
      </c>
      <c r="E177" t="s">
        <v>17</v>
      </c>
      <c r="G177" s="1" t="s">
        <v>277</v>
      </c>
      <c r="H177" t="s">
        <v>20</v>
      </c>
      <c r="I177" t="s">
        <v>14</v>
      </c>
      <c r="J177" t="s">
        <v>90</v>
      </c>
    </row>
    <row r="178" spans="1:10" ht="45">
      <c r="A178" t="str">
        <f t="shared" si="4"/>
        <v>2015-08-20</v>
      </c>
      <c r="B178" t="str">
        <f>"1330"</f>
        <v>1330</v>
      </c>
      <c r="C178" t="s">
        <v>249</v>
      </c>
      <c r="E178" t="s">
        <v>17</v>
      </c>
      <c r="G178" s="1" t="s">
        <v>250</v>
      </c>
      <c r="H178" t="s">
        <v>20</v>
      </c>
      <c r="I178" t="s">
        <v>21</v>
      </c>
      <c r="J178" t="s">
        <v>22</v>
      </c>
    </row>
    <row r="179" spans="1:10" ht="45">
      <c r="A179" t="str">
        <f t="shared" si="4"/>
        <v>2015-08-20</v>
      </c>
      <c r="B179" t="str">
        <f>"1400"</f>
        <v>1400</v>
      </c>
      <c r="C179" t="s">
        <v>236</v>
      </c>
      <c r="D179" t="s">
        <v>238</v>
      </c>
      <c r="E179" t="s">
        <v>17</v>
      </c>
      <c r="G179" s="1" t="s">
        <v>237</v>
      </c>
      <c r="I179" t="s">
        <v>14</v>
      </c>
      <c r="J179" t="s">
        <v>46</v>
      </c>
    </row>
    <row r="180" spans="1:10" ht="45">
      <c r="A180" t="str">
        <f t="shared" si="4"/>
        <v>2015-08-20</v>
      </c>
      <c r="B180" t="str">
        <f>"1430"</f>
        <v>1430</v>
      </c>
      <c r="C180" t="s">
        <v>32</v>
      </c>
      <c r="E180" t="s">
        <v>17</v>
      </c>
      <c r="G180" s="1" t="s">
        <v>272</v>
      </c>
      <c r="I180" t="s">
        <v>14</v>
      </c>
      <c r="J180" t="s">
        <v>26</v>
      </c>
    </row>
    <row r="181" spans="1:10" ht="45">
      <c r="A181" t="str">
        <f t="shared" si="4"/>
        <v>2015-08-20</v>
      </c>
      <c r="B181" t="str">
        <f>"1500"</f>
        <v>1500</v>
      </c>
      <c r="C181" t="s">
        <v>16</v>
      </c>
      <c r="D181" t="s">
        <v>275</v>
      </c>
      <c r="E181" t="s">
        <v>17</v>
      </c>
      <c r="G181" s="1" t="s">
        <v>18</v>
      </c>
      <c r="H181" t="s">
        <v>20</v>
      </c>
      <c r="I181" t="s">
        <v>21</v>
      </c>
      <c r="J181" t="s">
        <v>22</v>
      </c>
    </row>
    <row r="182" spans="1:10" ht="45">
      <c r="A182" t="str">
        <f t="shared" si="4"/>
        <v>2015-08-20</v>
      </c>
      <c r="B182" t="str">
        <f>"1530"</f>
        <v>1530</v>
      </c>
      <c r="C182" t="s">
        <v>27</v>
      </c>
      <c r="E182" t="s">
        <v>17</v>
      </c>
      <c r="G182" s="1" t="s">
        <v>28</v>
      </c>
      <c r="H182" t="s">
        <v>20</v>
      </c>
      <c r="I182" t="s">
        <v>13</v>
      </c>
      <c r="J182" t="s">
        <v>36</v>
      </c>
    </row>
    <row r="183" spans="1:10" ht="45">
      <c r="A183" t="str">
        <f t="shared" si="4"/>
        <v>2015-08-20</v>
      </c>
      <c r="B183" t="str">
        <f>"1600"</f>
        <v>1600</v>
      </c>
      <c r="C183" t="s">
        <v>23</v>
      </c>
      <c r="D183" t="s">
        <v>271</v>
      </c>
      <c r="E183" t="s">
        <v>17</v>
      </c>
      <c r="G183" s="1" t="s">
        <v>270</v>
      </c>
      <c r="H183" t="s">
        <v>20</v>
      </c>
      <c r="I183" t="s">
        <v>14</v>
      </c>
      <c r="J183" t="s">
        <v>26</v>
      </c>
    </row>
    <row r="184" spans="1:10" ht="45">
      <c r="A184" t="str">
        <f t="shared" si="4"/>
        <v>2015-08-20</v>
      </c>
      <c r="B184" t="str">
        <f>"1630"</f>
        <v>1630</v>
      </c>
      <c r="C184" t="s">
        <v>111</v>
      </c>
      <c r="D184" t="s">
        <v>274</v>
      </c>
      <c r="E184" t="s">
        <v>17</v>
      </c>
      <c r="G184" s="1" t="s">
        <v>273</v>
      </c>
      <c r="H184" t="s">
        <v>20</v>
      </c>
      <c r="I184" t="s">
        <v>14</v>
      </c>
      <c r="J184" t="s">
        <v>22</v>
      </c>
    </row>
    <row r="185" spans="1:10" ht="45">
      <c r="A185" t="str">
        <f t="shared" si="4"/>
        <v>2015-08-20</v>
      </c>
      <c r="B185" t="str">
        <f>"1700"</f>
        <v>1700</v>
      </c>
      <c r="C185" t="s">
        <v>34</v>
      </c>
      <c r="E185" t="s">
        <v>17</v>
      </c>
      <c r="G185" s="1" t="s">
        <v>35</v>
      </c>
      <c r="H185" t="s">
        <v>20</v>
      </c>
      <c r="I185" t="s">
        <v>14</v>
      </c>
      <c r="J185" t="s">
        <v>36</v>
      </c>
    </row>
    <row r="186" spans="1:10" ht="45">
      <c r="A186" t="str">
        <f t="shared" si="4"/>
        <v>2015-08-20</v>
      </c>
      <c r="B186" t="str">
        <f>"1730"</f>
        <v>1730</v>
      </c>
      <c r="C186" t="s">
        <v>121</v>
      </c>
      <c r="E186" t="s">
        <v>44</v>
      </c>
      <c r="G186" s="1" t="s">
        <v>45</v>
      </c>
      <c r="I186" t="s">
        <v>14</v>
      </c>
      <c r="J186" t="s">
        <v>46</v>
      </c>
    </row>
    <row r="187" spans="1:10" ht="45">
      <c r="A187" t="str">
        <f t="shared" si="4"/>
        <v>2015-08-20</v>
      </c>
      <c r="B187" t="str">
        <f>"1800"</f>
        <v>1800</v>
      </c>
      <c r="C187" t="s">
        <v>122</v>
      </c>
      <c r="D187" t="s">
        <v>278</v>
      </c>
      <c r="E187" t="s">
        <v>17</v>
      </c>
      <c r="G187" s="1" t="s">
        <v>123</v>
      </c>
      <c r="H187" t="s">
        <v>20</v>
      </c>
      <c r="I187" t="s">
        <v>21</v>
      </c>
      <c r="J187" t="s">
        <v>29</v>
      </c>
    </row>
    <row r="188" spans="1:10" ht="45">
      <c r="A188" t="str">
        <f t="shared" si="4"/>
        <v>2015-08-20</v>
      </c>
      <c r="B188" t="str">
        <f>"1830"</f>
        <v>1830</v>
      </c>
      <c r="C188" t="s">
        <v>169</v>
      </c>
      <c r="D188" t="s">
        <v>280</v>
      </c>
      <c r="G188" s="1" t="s">
        <v>279</v>
      </c>
      <c r="I188" t="s">
        <v>14</v>
      </c>
      <c r="J188" t="s">
        <v>128</v>
      </c>
    </row>
    <row r="189" spans="1:10" ht="45">
      <c r="A189" t="str">
        <f t="shared" si="4"/>
        <v>2015-08-20</v>
      </c>
      <c r="B189" t="str">
        <f>"1845"</f>
        <v>1845</v>
      </c>
      <c r="C189" t="s">
        <v>169</v>
      </c>
      <c r="D189" t="s">
        <v>282</v>
      </c>
      <c r="E189" t="s">
        <v>17</v>
      </c>
      <c r="G189" s="1" t="s">
        <v>281</v>
      </c>
      <c r="I189" t="s">
        <v>14</v>
      </c>
      <c r="J189" t="s">
        <v>64</v>
      </c>
    </row>
    <row r="190" spans="1:10" ht="45">
      <c r="A190" t="str">
        <f t="shared" si="4"/>
        <v>2015-08-20</v>
      </c>
      <c r="B190" t="str">
        <f>"1900"</f>
        <v>1900</v>
      </c>
      <c r="C190" t="s">
        <v>121</v>
      </c>
      <c r="E190" t="s">
        <v>44</v>
      </c>
      <c r="G190" s="1" t="s">
        <v>45</v>
      </c>
      <c r="I190" t="s">
        <v>14</v>
      </c>
      <c r="J190" t="s">
        <v>46</v>
      </c>
    </row>
    <row r="191" spans="1:10" ht="45">
      <c r="A191" t="str">
        <f t="shared" si="4"/>
        <v>2015-08-20</v>
      </c>
      <c r="B191" t="str">
        <f>"1930"</f>
        <v>1930</v>
      </c>
      <c r="C191" t="s">
        <v>283</v>
      </c>
      <c r="E191" t="s">
        <v>44</v>
      </c>
      <c r="G191" s="1" t="s">
        <v>284</v>
      </c>
      <c r="I191" t="s">
        <v>14</v>
      </c>
      <c r="J191" t="s">
        <v>285</v>
      </c>
    </row>
    <row r="192" spans="1:10" ht="45">
      <c r="A192" t="str">
        <f t="shared" si="4"/>
        <v>2015-08-20</v>
      </c>
      <c r="B192" t="str">
        <f>"2100"</f>
        <v>2100</v>
      </c>
      <c r="C192" t="s">
        <v>286</v>
      </c>
      <c r="D192" t="s">
        <v>288</v>
      </c>
      <c r="E192" t="s">
        <v>82</v>
      </c>
      <c r="F192" t="s">
        <v>115</v>
      </c>
      <c r="G192" s="1" t="s">
        <v>287</v>
      </c>
      <c r="H192" t="s">
        <v>77</v>
      </c>
      <c r="I192" t="s">
        <v>13</v>
      </c>
      <c r="J192" t="s">
        <v>26</v>
      </c>
    </row>
    <row r="193" spans="1:10" ht="45">
      <c r="A193" t="str">
        <f t="shared" si="4"/>
        <v>2015-08-20</v>
      </c>
      <c r="B193" t="str">
        <f>"2130"</f>
        <v>2130</v>
      </c>
      <c r="C193" t="s">
        <v>289</v>
      </c>
      <c r="D193" t="s">
        <v>291</v>
      </c>
      <c r="E193" t="s">
        <v>82</v>
      </c>
      <c r="F193" t="s">
        <v>51</v>
      </c>
      <c r="G193" s="1" t="s">
        <v>290</v>
      </c>
      <c r="H193" t="s">
        <v>77</v>
      </c>
      <c r="I193" t="s">
        <v>67</v>
      </c>
      <c r="J193" t="s">
        <v>26</v>
      </c>
    </row>
    <row r="194" spans="1:10" ht="45">
      <c r="A194" t="str">
        <f t="shared" si="4"/>
        <v>2015-08-20</v>
      </c>
      <c r="B194" t="str">
        <f>"2200"</f>
        <v>2200</v>
      </c>
      <c r="C194" t="s">
        <v>292</v>
      </c>
      <c r="E194" t="s">
        <v>17</v>
      </c>
      <c r="G194" s="1" t="s">
        <v>293</v>
      </c>
      <c r="H194" t="s">
        <v>20</v>
      </c>
      <c r="I194" t="s">
        <v>13</v>
      </c>
      <c r="J194" t="s">
        <v>294</v>
      </c>
    </row>
    <row r="195" spans="1:10" ht="45">
      <c r="A195" t="str">
        <f t="shared" si="4"/>
        <v>2015-08-20</v>
      </c>
      <c r="B195" t="str">
        <f>"2230"</f>
        <v>2230</v>
      </c>
      <c r="C195" t="s">
        <v>295</v>
      </c>
      <c r="D195" t="s">
        <v>297</v>
      </c>
      <c r="E195" t="s">
        <v>82</v>
      </c>
      <c r="F195" t="s">
        <v>51</v>
      </c>
      <c r="G195" s="1" t="s">
        <v>296</v>
      </c>
      <c r="H195" t="s">
        <v>77</v>
      </c>
      <c r="I195" t="s">
        <v>67</v>
      </c>
      <c r="J195" t="s">
        <v>29</v>
      </c>
    </row>
    <row r="196" spans="1:10" ht="45">
      <c r="A196" t="str">
        <f t="shared" si="4"/>
        <v>2015-08-20</v>
      </c>
      <c r="B196" t="str">
        <f>"2300"</f>
        <v>2300</v>
      </c>
      <c r="C196" t="s">
        <v>121</v>
      </c>
      <c r="E196" t="s">
        <v>44</v>
      </c>
      <c r="G196" s="1" t="s">
        <v>45</v>
      </c>
      <c r="I196" t="s">
        <v>14</v>
      </c>
      <c r="J196" t="s">
        <v>46</v>
      </c>
    </row>
    <row r="197" spans="1:10" ht="45">
      <c r="A197" t="str">
        <f t="shared" si="4"/>
        <v>2015-08-20</v>
      </c>
      <c r="B197" t="str">
        <f>"2330"</f>
        <v>2330</v>
      </c>
      <c r="C197" t="s">
        <v>169</v>
      </c>
      <c r="D197" t="s">
        <v>280</v>
      </c>
      <c r="G197" s="1" t="s">
        <v>279</v>
      </c>
      <c r="I197" t="s">
        <v>14</v>
      </c>
      <c r="J197" t="s">
        <v>128</v>
      </c>
    </row>
    <row r="198" spans="1:10" ht="45">
      <c r="A198" t="str">
        <f t="shared" si="4"/>
        <v>2015-08-20</v>
      </c>
      <c r="B198" t="str">
        <f>"2345"</f>
        <v>2345</v>
      </c>
      <c r="C198" t="s">
        <v>169</v>
      </c>
      <c r="D198" t="s">
        <v>282</v>
      </c>
      <c r="E198" t="s">
        <v>17</v>
      </c>
      <c r="G198" s="1" t="s">
        <v>281</v>
      </c>
      <c r="I198" t="s">
        <v>14</v>
      </c>
      <c r="J198" t="s">
        <v>64</v>
      </c>
    </row>
    <row r="199" spans="1:10" ht="45">
      <c r="A199" t="str">
        <f aca="true" t="shared" si="5" ref="A199:A236">"2015-08-21"</f>
        <v>2015-08-21</v>
      </c>
      <c r="B199" t="str">
        <f>"0000"</f>
        <v>0000</v>
      </c>
      <c r="C199" t="s">
        <v>289</v>
      </c>
      <c r="D199" t="s">
        <v>291</v>
      </c>
      <c r="E199" t="s">
        <v>82</v>
      </c>
      <c r="F199" t="s">
        <v>51</v>
      </c>
      <c r="G199" s="1" t="s">
        <v>290</v>
      </c>
      <c r="H199" t="s">
        <v>77</v>
      </c>
      <c r="I199" t="s">
        <v>67</v>
      </c>
      <c r="J199" t="s">
        <v>26</v>
      </c>
    </row>
    <row r="200" spans="1:10" ht="45">
      <c r="A200" t="str">
        <f t="shared" si="5"/>
        <v>2015-08-21</v>
      </c>
      <c r="B200" t="str">
        <f>"0030"</f>
        <v>0030</v>
      </c>
      <c r="C200" t="s">
        <v>286</v>
      </c>
      <c r="D200" t="s">
        <v>288</v>
      </c>
      <c r="E200" t="s">
        <v>82</v>
      </c>
      <c r="F200" t="s">
        <v>115</v>
      </c>
      <c r="G200" s="1" t="s">
        <v>287</v>
      </c>
      <c r="H200" t="s">
        <v>77</v>
      </c>
      <c r="I200" t="s">
        <v>13</v>
      </c>
      <c r="J200" t="s">
        <v>26</v>
      </c>
    </row>
    <row r="201" spans="1:10" ht="45">
      <c r="A201" t="str">
        <f t="shared" si="5"/>
        <v>2015-08-21</v>
      </c>
      <c r="B201" t="str">
        <f>"0100"</f>
        <v>0100</v>
      </c>
      <c r="C201" t="s">
        <v>47</v>
      </c>
      <c r="E201" t="s">
        <v>11</v>
      </c>
      <c r="G201" s="1" t="s">
        <v>48</v>
      </c>
      <c r="I201" t="s">
        <v>13</v>
      </c>
      <c r="J201" t="s">
        <v>49</v>
      </c>
    </row>
    <row r="202" spans="1:10" ht="45">
      <c r="A202" t="str">
        <f t="shared" si="5"/>
        <v>2015-08-21</v>
      </c>
      <c r="B202" t="str">
        <f>"0200"</f>
        <v>0200</v>
      </c>
      <c r="C202" t="s">
        <v>298</v>
      </c>
      <c r="D202" t="s">
        <v>299</v>
      </c>
      <c r="E202" t="s">
        <v>11</v>
      </c>
      <c r="G202" s="1" t="s">
        <v>268</v>
      </c>
      <c r="I202" t="s">
        <v>14</v>
      </c>
      <c r="J202" t="s">
        <v>15</v>
      </c>
    </row>
    <row r="203" spans="1:10" ht="45">
      <c r="A203" t="str">
        <f t="shared" si="5"/>
        <v>2015-08-21</v>
      </c>
      <c r="B203" t="str">
        <f>"0300"</f>
        <v>0300</v>
      </c>
      <c r="C203" t="s">
        <v>151</v>
      </c>
      <c r="D203" t="s">
        <v>301</v>
      </c>
      <c r="E203" t="s">
        <v>11</v>
      </c>
      <c r="G203" s="1" t="s">
        <v>300</v>
      </c>
      <c r="I203" t="s">
        <v>14</v>
      </c>
      <c r="J203" t="s">
        <v>94</v>
      </c>
    </row>
    <row r="204" spans="1:10" ht="15">
      <c r="A204" t="str">
        <f t="shared" si="5"/>
        <v>2015-08-21</v>
      </c>
      <c r="B204" t="str">
        <f>"0400"</f>
        <v>0400</v>
      </c>
      <c r="C204" t="s">
        <v>302</v>
      </c>
      <c r="D204" t="s">
        <v>304</v>
      </c>
      <c r="E204" t="s">
        <v>44</v>
      </c>
      <c r="G204" s="1" t="s">
        <v>303</v>
      </c>
      <c r="I204" t="s">
        <v>14</v>
      </c>
      <c r="J204" t="s">
        <v>120</v>
      </c>
    </row>
    <row r="205" spans="1:10" ht="45">
      <c r="A205" t="str">
        <f t="shared" si="5"/>
        <v>2015-08-21</v>
      </c>
      <c r="B205" t="str">
        <f>"0500"</f>
        <v>0500</v>
      </c>
      <c r="C205" t="s">
        <v>47</v>
      </c>
      <c r="E205" t="s">
        <v>11</v>
      </c>
      <c r="F205" t="s">
        <v>51</v>
      </c>
      <c r="G205" s="1" t="s">
        <v>101</v>
      </c>
      <c r="I205" t="s">
        <v>14</v>
      </c>
      <c r="J205" t="s">
        <v>90</v>
      </c>
    </row>
    <row r="206" spans="1:10" ht="45">
      <c r="A206" t="str">
        <f t="shared" si="5"/>
        <v>2015-08-21</v>
      </c>
      <c r="B206" t="str">
        <f>"0600"</f>
        <v>0600</v>
      </c>
      <c r="C206" t="s">
        <v>16</v>
      </c>
      <c r="D206" t="s">
        <v>305</v>
      </c>
      <c r="E206" t="s">
        <v>17</v>
      </c>
      <c r="G206" s="1" t="s">
        <v>18</v>
      </c>
      <c r="H206" t="s">
        <v>20</v>
      </c>
      <c r="I206" t="s">
        <v>21</v>
      </c>
      <c r="J206" t="s">
        <v>22</v>
      </c>
    </row>
    <row r="207" spans="1:10" ht="45">
      <c r="A207" t="str">
        <f t="shared" si="5"/>
        <v>2015-08-21</v>
      </c>
      <c r="B207" t="str">
        <f>"0630"</f>
        <v>0630</v>
      </c>
      <c r="C207" t="s">
        <v>30</v>
      </c>
      <c r="E207" t="s">
        <v>17</v>
      </c>
      <c r="G207" s="1" t="s">
        <v>31</v>
      </c>
      <c r="H207" t="s">
        <v>20</v>
      </c>
      <c r="I207" t="s">
        <v>21</v>
      </c>
      <c r="J207" t="s">
        <v>29</v>
      </c>
    </row>
    <row r="208" spans="1:10" ht="45">
      <c r="A208" t="str">
        <f t="shared" si="5"/>
        <v>2015-08-21</v>
      </c>
      <c r="B208" t="str">
        <f>"0700"</f>
        <v>0700</v>
      </c>
      <c r="C208" t="s">
        <v>27</v>
      </c>
      <c r="E208" t="s">
        <v>17</v>
      </c>
      <c r="G208" s="1" t="s">
        <v>28</v>
      </c>
      <c r="H208" t="s">
        <v>20</v>
      </c>
      <c r="I208" t="s">
        <v>13</v>
      </c>
      <c r="J208" t="s">
        <v>22</v>
      </c>
    </row>
    <row r="209" spans="1:10" ht="30">
      <c r="A209" t="str">
        <f t="shared" si="5"/>
        <v>2015-08-21</v>
      </c>
      <c r="B209" t="str">
        <f>"0730"</f>
        <v>0730</v>
      </c>
      <c r="C209" t="s">
        <v>23</v>
      </c>
      <c r="D209" t="s">
        <v>307</v>
      </c>
      <c r="E209" t="s">
        <v>17</v>
      </c>
      <c r="G209" s="1" t="s">
        <v>306</v>
      </c>
      <c r="H209" t="s">
        <v>20</v>
      </c>
      <c r="I209" t="s">
        <v>14</v>
      </c>
      <c r="J209" t="s">
        <v>26</v>
      </c>
    </row>
    <row r="210" spans="1:10" ht="45">
      <c r="A210" t="str">
        <f t="shared" si="5"/>
        <v>2015-08-21</v>
      </c>
      <c r="B210" t="str">
        <f>"0800"</f>
        <v>0800</v>
      </c>
      <c r="C210" t="s">
        <v>32</v>
      </c>
      <c r="E210" t="s">
        <v>17</v>
      </c>
      <c r="G210" s="1" t="s">
        <v>308</v>
      </c>
      <c r="I210" t="s">
        <v>14</v>
      </c>
      <c r="J210" t="s">
        <v>46</v>
      </c>
    </row>
    <row r="211" spans="1:10" ht="45">
      <c r="A211" t="str">
        <f t="shared" si="5"/>
        <v>2015-08-21</v>
      </c>
      <c r="B211" t="str">
        <f>"0830"</f>
        <v>0830</v>
      </c>
      <c r="C211" t="s">
        <v>111</v>
      </c>
      <c r="D211" t="s">
        <v>310</v>
      </c>
      <c r="E211" t="s">
        <v>17</v>
      </c>
      <c r="G211" s="1" t="s">
        <v>309</v>
      </c>
      <c r="H211" t="s">
        <v>20</v>
      </c>
      <c r="I211" t="s">
        <v>14</v>
      </c>
      <c r="J211" t="s">
        <v>22</v>
      </c>
    </row>
    <row r="212" spans="1:10" ht="45">
      <c r="A212" t="str">
        <f t="shared" si="5"/>
        <v>2015-08-21</v>
      </c>
      <c r="B212" t="str">
        <f>"0900"</f>
        <v>0900</v>
      </c>
      <c r="C212" t="s">
        <v>27</v>
      </c>
      <c r="E212" t="s">
        <v>17</v>
      </c>
      <c r="G212" s="1" t="s">
        <v>28</v>
      </c>
      <c r="H212" t="s">
        <v>20</v>
      </c>
      <c r="I212" t="s">
        <v>14</v>
      </c>
      <c r="J212" t="s">
        <v>29</v>
      </c>
    </row>
    <row r="213" spans="1:10" ht="45">
      <c r="A213" t="str">
        <f t="shared" si="5"/>
        <v>2015-08-21</v>
      </c>
      <c r="B213" t="str">
        <f>"0930"</f>
        <v>0930</v>
      </c>
      <c r="C213" t="s">
        <v>16</v>
      </c>
      <c r="D213" t="s">
        <v>311</v>
      </c>
      <c r="E213" t="s">
        <v>17</v>
      </c>
      <c r="G213" s="1" t="s">
        <v>18</v>
      </c>
      <c r="H213" t="s">
        <v>20</v>
      </c>
      <c r="I213" t="s">
        <v>21</v>
      </c>
      <c r="J213" t="s">
        <v>22</v>
      </c>
    </row>
    <row r="214" spans="1:10" ht="45">
      <c r="A214" t="str">
        <f t="shared" si="5"/>
        <v>2015-08-21</v>
      </c>
      <c r="B214" t="str">
        <f>"1000"</f>
        <v>1000</v>
      </c>
      <c r="C214" t="s">
        <v>122</v>
      </c>
      <c r="D214" t="s">
        <v>278</v>
      </c>
      <c r="E214" t="s">
        <v>17</v>
      </c>
      <c r="G214" s="1" t="s">
        <v>123</v>
      </c>
      <c r="H214" t="s">
        <v>20</v>
      </c>
      <c r="I214" t="s">
        <v>21</v>
      </c>
      <c r="J214" t="s">
        <v>29</v>
      </c>
    </row>
    <row r="215" spans="1:10" ht="45">
      <c r="A215" t="str">
        <f t="shared" si="5"/>
        <v>2015-08-21</v>
      </c>
      <c r="B215" t="str">
        <f>"1030"</f>
        <v>1030</v>
      </c>
      <c r="C215" t="s">
        <v>169</v>
      </c>
      <c r="D215" t="s">
        <v>280</v>
      </c>
      <c r="G215" s="1" t="s">
        <v>279</v>
      </c>
      <c r="I215" t="s">
        <v>14</v>
      </c>
      <c r="J215" t="s">
        <v>128</v>
      </c>
    </row>
    <row r="216" spans="1:10" ht="45">
      <c r="A216" t="str">
        <f t="shared" si="5"/>
        <v>2015-08-21</v>
      </c>
      <c r="B216" t="str">
        <f>"1045"</f>
        <v>1045</v>
      </c>
      <c r="C216" t="s">
        <v>169</v>
      </c>
      <c r="D216" t="s">
        <v>282</v>
      </c>
      <c r="E216" t="s">
        <v>17</v>
      </c>
      <c r="G216" s="1" t="s">
        <v>281</v>
      </c>
      <c r="I216" t="s">
        <v>14</v>
      </c>
      <c r="J216" t="s">
        <v>64</v>
      </c>
    </row>
    <row r="217" spans="1:10" ht="45">
      <c r="A217" t="str">
        <f t="shared" si="5"/>
        <v>2015-08-21</v>
      </c>
      <c r="B217" t="str">
        <f>"1100"</f>
        <v>1100</v>
      </c>
      <c r="C217" t="s">
        <v>283</v>
      </c>
      <c r="E217" t="s">
        <v>44</v>
      </c>
      <c r="G217" s="1" t="s">
        <v>284</v>
      </c>
      <c r="I217" t="s">
        <v>14</v>
      </c>
      <c r="J217" t="s">
        <v>285</v>
      </c>
    </row>
    <row r="218" spans="1:10" ht="45">
      <c r="A218" t="str">
        <f t="shared" si="5"/>
        <v>2015-08-21</v>
      </c>
      <c r="B218" t="str">
        <f>"1230"</f>
        <v>1230</v>
      </c>
      <c r="C218" t="s">
        <v>312</v>
      </c>
      <c r="E218" t="s">
        <v>17</v>
      </c>
      <c r="G218" s="1" t="s">
        <v>313</v>
      </c>
      <c r="H218" t="s">
        <v>20</v>
      </c>
      <c r="I218" t="s">
        <v>14</v>
      </c>
      <c r="J218" t="s">
        <v>26</v>
      </c>
    </row>
    <row r="219" spans="1:10" ht="60">
      <c r="A219" t="str">
        <f t="shared" si="5"/>
        <v>2015-08-21</v>
      </c>
      <c r="B219" t="str">
        <f>"1330"</f>
        <v>1330</v>
      </c>
      <c r="C219" t="s">
        <v>314</v>
      </c>
      <c r="E219" t="s">
        <v>11</v>
      </c>
      <c r="F219" t="s">
        <v>145</v>
      </c>
      <c r="G219" s="1" t="s">
        <v>315</v>
      </c>
      <c r="I219" t="s">
        <v>14</v>
      </c>
      <c r="J219" t="s">
        <v>15</v>
      </c>
    </row>
    <row r="220" spans="1:10" ht="45">
      <c r="A220" t="str">
        <f t="shared" si="5"/>
        <v>2015-08-21</v>
      </c>
      <c r="B220" t="str">
        <f>"1430"</f>
        <v>1430</v>
      </c>
      <c r="C220" t="s">
        <v>32</v>
      </c>
      <c r="E220" t="s">
        <v>17</v>
      </c>
      <c r="G220" s="1" t="s">
        <v>308</v>
      </c>
      <c r="I220" t="s">
        <v>14</v>
      </c>
      <c r="J220" t="s">
        <v>46</v>
      </c>
    </row>
    <row r="221" spans="1:10" ht="45">
      <c r="A221" t="str">
        <f t="shared" si="5"/>
        <v>2015-08-21</v>
      </c>
      <c r="B221" t="str">
        <f>"1500"</f>
        <v>1500</v>
      </c>
      <c r="C221" t="s">
        <v>16</v>
      </c>
      <c r="D221" t="s">
        <v>311</v>
      </c>
      <c r="E221" t="s">
        <v>17</v>
      </c>
      <c r="G221" s="1" t="s">
        <v>18</v>
      </c>
      <c r="H221" t="s">
        <v>20</v>
      </c>
      <c r="I221" t="s">
        <v>21</v>
      </c>
      <c r="J221" t="s">
        <v>22</v>
      </c>
    </row>
    <row r="222" spans="1:10" ht="45">
      <c r="A222" t="str">
        <f t="shared" si="5"/>
        <v>2015-08-21</v>
      </c>
      <c r="B222" t="str">
        <f>"1530"</f>
        <v>1530</v>
      </c>
      <c r="C222" t="s">
        <v>27</v>
      </c>
      <c r="E222" t="s">
        <v>17</v>
      </c>
      <c r="G222" s="1" t="s">
        <v>28</v>
      </c>
      <c r="H222" t="s">
        <v>20</v>
      </c>
      <c r="I222" t="s">
        <v>13</v>
      </c>
      <c r="J222" t="s">
        <v>22</v>
      </c>
    </row>
    <row r="223" spans="1:10" ht="30">
      <c r="A223" t="str">
        <f t="shared" si="5"/>
        <v>2015-08-21</v>
      </c>
      <c r="B223" t="str">
        <f>"1600"</f>
        <v>1600</v>
      </c>
      <c r="C223" t="s">
        <v>23</v>
      </c>
      <c r="D223" t="s">
        <v>307</v>
      </c>
      <c r="E223" t="s">
        <v>17</v>
      </c>
      <c r="G223" s="1" t="s">
        <v>306</v>
      </c>
      <c r="H223" t="s">
        <v>20</v>
      </c>
      <c r="I223" t="s">
        <v>14</v>
      </c>
      <c r="J223" t="s">
        <v>26</v>
      </c>
    </row>
    <row r="224" spans="1:10" ht="45">
      <c r="A224" t="str">
        <f t="shared" si="5"/>
        <v>2015-08-21</v>
      </c>
      <c r="B224" t="str">
        <f>"1630"</f>
        <v>1630</v>
      </c>
      <c r="C224" t="s">
        <v>111</v>
      </c>
      <c r="D224" t="s">
        <v>310</v>
      </c>
      <c r="E224" t="s">
        <v>17</v>
      </c>
      <c r="G224" s="1" t="s">
        <v>309</v>
      </c>
      <c r="H224" t="s">
        <v>20</v>
      </c>
      <c r="I224" t="s">
        <v>14</v>
      </c>
      <c r="J224" t="s">
        <v>22</v>
      </c>
    </row>
    <row r="225" spans="1:10" ht="45">
      <c r="A225" t="str">
        <f t="shared" si="5"/>
        <v>2015-08-21</v>
      </c>
      <c r="B225" t="str">
        <f>"1700"</f>
        <v>1700</v>
      </c>
      <c r="C225" t="s">
        <v>34</v>
      </c>
      <c r="E225" t="s">
        <v>17</v>
      </c>
      <c r="G225" s="1" t="s">
        <v>35</v>
      </c>
      <c r="H225" t="s">
        <v>20</v>
      </c>
      <c r="I225" t="s">
        <v>14</v>
      </c>
      <c r="J225" t="s">
        <v>36</v>
      </c>
    </row>
    <row r="226" spans="1:10" ht="45">
      <c r="A226" t="str">
        <f t="shared" si="5"/>
        <v>2015-08-21</v>
      </c>
      <c r="B226" t="str">
        <f>"1730"</f>
        <v>1730</v>
      </c>
      <c r="C226" t="s">
        <v>43</v>
      </c>
      <c r="E226" t="s">
        <v>44</v>
      </c>
      <c r="G226" s="1" t="s">
        <v>45</v>
      </c>
      <c r="H226" t="s">
        <v>20</v>
      </c>
      <c r="I226" t="s">
        <v>14</v>
      </c>
      <c r="J226" t="s">
        <v>46</v>
      </c>
    </row>
    <row r="227" spans="1:10" ht="45">
      <c r="A227" t="str">
        <f t="shared" si="5"/>
        <v>2015-08-21</v>
      </c>
      <c r="B227" t="str">
        <f>"1800"</f>
        <v>1800</v>
      </c>
      <c r="C227" t="s">
        <v>122</v>
      </c>
      <c r="D227" t="s">
        <v>316</v>
      </c>
      <c r="E227" t="s">
        <v>17</v>
      </c>
      <c r="G227" s="1" t="s">
        <v>123</v>
      </c>
      <c r="H227" t="s">
        <v>20</v>
      </c>
      <c r="I227" t="s">
        <v>21</v>
      </c>
      <c r="J227" t="s">
        <v>29</v>
      </c>
    </row>
    <row r="228" spans="1:10" ht="45">
      <c r="A228" t="str">
        <f t="shared" si="5"/>
        <v>2015-08-21</v>
      </c>
      <c r="B228" t="str">
        <f>"1830"</f>
        <v>1830</v>
      </c>
      <c r="C228" t="s">
        <v>86</v>
      </c>
      <c r="E228" t="s">
        <v>11</v>
      </c>
      <c r="G228" s="1" t="s">
        <v>317</v>
      </c>
      <c r="H228" t="s">
        <v>20</v>
      </c>
      <c r="I228" t="s">
        <v>14</v>
      </c>
      <c r="J228" t="s">
        <v>46</v>
      </c>
    </row>
    <row r="229" spans="1:10" ht="45">
      <c r="A229" t="str">
        <f t="shared" si="5"/>
        <v>2015-08-21</v>
      </c>
      <c r="B229" t="str">
        <f>"1900"</f>
        <v>1900</v>
      </c>
      <c r="C229" t="s">
        <v>43</v>
      </c>
      <c r="E229" t="s">
        <v>44</v>
      </c>
      <c r="G229" s="1" t="s">
        <v>45</v>
      </c>
      <c r="H229" t="s">
        <v>20</v>
      </c>
      <c r="I229" t="s">
        <v>14</v>
      </c>
      <c r="J229" t="s">
        <v>46</v>
      </c>
    </row>
    <row r="230" spans="1:10" ht="45">
      <c r="A230" t="str">
        <f t="shared" si="5"/>
        <v>2015-08-21</v>
      </c>
      <c r="B230" t="str">
        <f>"1930"</f>
        <v>1930</v>
      </c>
      <c r="C230" t="s">
        <v>102</v>
      </c>
      <c r="D230" t="s">
        <v>319</v>
      </c>
      <c r="E230" t="s">
        <v>17</v>
      </c>
      <c r="G230" s="1" t="s">
        <v>318</v>
      </c>
      <c r="I230" t="s">
        <v>13</v>
      </c>
      <c r="J230" t="s">
        <v>22</v>
      </c>
    </row>
    <row r="231" spans="1:10" ht="45">
      <c r="A231" t="str">
        <f t="shared" si="5"/>
        <v>2015-08-21</v>
      </c>
      <c r="B231" t="str">
        <f>"2000"</f>
        <v>2000</v>
      </c>
      <c r="C231" t="s">
        <v>320</v>
      </c>
      <c r="E231" t="s">
        <v>11</v>
      </c>
      <c r="G231" s="1" t="s">
        <v>321</v>
      </c>
      <c r="I231" t="s">
        <v>14</v>
      </c>
      <c r="J231" t="s">
        <v>199</v>
      </c>
    </row>
    <row r="232" spans="1:10" ht="45">
      <c r="A232" t="str">
        <f t="shared" si="5"/>
        <v>2015-08-21</v>
      </c>
      <c r="B232" t="str">
        <f>"2030"</f>
        <v>2030</v>
      </c>
      <c r="C232" t="s">
        <v>322</v>
      </c>
      <c r="D232" t="s">
        <v>324</v>
      </c>
      <c r="E232" t="s">
        <v>17</v>
      </c>
      <c r="G232" s="1" t="s">
        <v>323</v>
      </c>
      <c r="H232" t="s">
        <v>20</v>
      </c>
      <c r="I232" t="s">
        <v>14</v>
      </c>
      <c r="J232" t="s">
        <v>26</v>
      </c>
    </row>
    <row r="233" spans="1:10" ht="45">
      <c r="A233" t="str">
        <f t="shared" si="5"/>
        <v>2015-08-21</v>
      </c>
      <c r="B233" t="str">
        <f>"2100"</f>
        <v>2100</v>
      </c>
      <c r="C233" t="s">
        <v>325</v>
      </c>
      <c r="D233" t="s">
        <v>328</v>
      </c>
      <c r="E233" t="s">
        <v>82</v>
      </c>
      <c r="F233" t="s">
        <v>326</v>
      </c>
      <c r="G233" s="1" t="s">
        <v>327</v>
      </c>
      <c r="H233" t="s">
        <v>20</v>
      </c>
      <c r="I233" t="s">
        <v>67</v>
      </c>
      <c r="J233" t="s">
        <v>329</v>
      </c>
    </row>
    <row r="234" spans="1:10" ht="45">
      <c r="A234" t="str">
        <f t="shared" si="5"/>
        <v>2015-08-21</v>
      </c>
      <c r="B234" t="str">
        <f>"2200"</f>
        <v>2200</v>
      </c>
      <c r="C234" t="s">
        <v>251</v>
      </c>
      <c r="D234" t="s">
        <v>253</v>
      </c>
      <c r="E234" t="s">
        <v>11</v>
      </c>
      <c r="F234" t="s">
        <v>51</v>
      </c>
      <c r="G234" s="1" t="s">
        <v>252</v>
      </c>
      <c r="H234" t="s">
        <v>20</v>
      </c>
      <c r="I234" t="s">
        <v>53</v>
      </c>
      <c r="J234" t="s">
        <v>254</v>
      </c>
    </row>
    <row r="235" spans="1:10" ht="45">
      <c r="A235" t="str">
        <f t="shared" si="5"/>
        <v>2015-08-21</v>
      </c>
      <c r="B235" t="str">
        <f>"2300"</f>
        <v>2300</v>
      </c>
      <c r="C235" t="s">
        <v>43</v>
      </c>
      <c r="E235" t="s">
        <v>44</v>
      </c>
      <c r="G235" s="1" t="s">
        <v>45</v>
      </c>
      <c r="H235" t="s">
        <v>20</v>
      </c>
      <c r="I235" t="s">
        <v>14</v>
      </c>
      <c r="J235" t="s">
        <v>46</v>
      </c>
    </row>
    <row r="236" spans="1:10" ht="45">
      <c r="A236" t="str">
        <f t="shared" si="5"/>
        <v>2015-08-21</v>
      </c>
      <c r="B236" t="str">
        <f>"2330"</f>
        <v>2330</v>
      </c>
      <c r="C236" t="s">
        <v>86</v>
      </c>
      <c r="E236" t="s">
        <v>11</v>
      </c>
      <c r="G236" s="1" t="s">
        <v>317</v>
      </c>
      <c r="H236" t="s">
        <v>20</v>
      </c>
      <c r="I236" t="s">
        <v>14</v>
      </c>
      <c r="J236" t="s">
        <v>46</v>
      </c>
    </row>
    <row r="237" spans="1:10" ht="45">
      <c r="A237" t="str">
        <f aca="true" t="shared" si="6" ref="A237:A272">"2015-08-22"</f>
        <v>2015-08-22</v>
      </c>
      <c r="B237" t="str">
        <f>"0000"</f>
        <v>0000</v>
      </c>
      <c r="C237" t="s">
        <v>330</v>
      </c>
      <c r="E237" t="s">
        <v>11</v>
      </c>
      <c r="F237" t="s">
        <v>164</v>
      </c>
      <c r="G237" s="1" t="s">
        <v>331</v>
      </c>
      <c r="I237" t="s">
        <v>14</v>
      </c>
      <c r="J237" t="s">
        <v>332</v>
      </c>
    </row>
    <row r="238" spans="1:10" ht="30">
      <c r="A238" t="str">
        <f t="shared" si="6"/>
        <v>2015-08-22</v>
      </c>
      <c r="B238" t="str">
        <f>"0100"</f>
        <v>0100</v>
      </c>
      <c r="C238" t="s">
        <v>58</v>
      </c>
      <c r="E238" t="s">
        <v>44</v>
      </c>
      <c r="G238" s="1" t="s">
        <v>59</v>
      </c>
      <c r="I238" t="s">
        <v>13</v>
      </c>
      <c r="J238" t="s">
        <v>329</v>
      </c>
    </row>
    <row r="239" spans="1:10" ht="45">
      <c r="A239" t="str">
        <f t="shared" si="6"/>
        <v>2015-08-22</v>
      </c>
      <c r="B239" t="str">
        <f>"0200"</f>
        <v>0200</v>
      </c>
      <c r="C239" t="s">
        <v>47</v>
      </c>
      <c r="E239" t="s">
        <v>11</v>
      </c>
      <c r="G239" s="1" t="s">
        <v>101</v>
      </c>
      <c r="I239" t="s">
        <v>14</v>
      </c>
      <c r="J239" t="s">
        <v>332</v>
      </c>
    </row>
    <row r="240" spans="1:10" ht="45">
      <c r="A240" t="str">
        <f t="shared" si="6"/>
        <v>2015-08-22</v>
      </c>
      <c r="B240" t="str">
        <f>"0300"</f>
        <v>0300</v>
      </c>
      <c r="C240" t="s">
        <v>251</v>
      </c>
      <c r="D240" t="s">
        <v>253</v>
      </c>
      <c r="E240" t="s">
        <v>11</v>
      </c>
      <c r="F240" t="s">
        <v>51</v>
      </c>
      <c r="G240" s="1" t="s">
        <v>252</v>
      </c>
      <c r="H240" t="s">
        <v>20</v>
      </c>
      <c r="I240" t="s">
        <v>53</v>
      </c>
      <c r="J240" t="s">
        <v>254</v>
      </c>
    </row>
    <row r="241" spans="1:10" ht="15">
      <c r="A241" t="str">
        <f t="shared" si="6"/>
        <v>2015-08-22</v>
      </c>
      <c r="B241" t="str">
        <f>"0400"</f>
        <v>0400</v>
      </c>
      <c r="C241" t="s">
        <v>302</v>
      </c>
      <c r="D241" t="s">
        <v>333</v>
      </c>
      <c r="E241" t="s">
        <v>44</v>
      </c>
      <c r="G241" s="1" t="s">
        <v>303</v>
      </c>
      <c r="I241" t="s">
        <v>14</v>
      </c>
      <c r="J241" t="s">
        <v>120</v>
      </c>
    </row>
    <row r="242" spans="1:10" ht="45">
      <c r="A242" t="str">
        <f t="shared" si="6"/>
        <v>2015-08-22</v>
      </c>
      <c r="B242" t="str">
        <f>"0500"</f>
        <v>0500</v>
      </c>
      <c r="C242" t="s">
        <v>205</v>
      </c>
      <c r="D242" t="s">
        <v>207</v>
      </c>
      <c r="E242" t="s">
        <v>17</v>
      </c>
      <c r="G242" s="1" t="s">
        <v>206</v>
      </c>
      <c r="H242" t="s">
        <v>20</v>
      </c>
      <c r="I242" t="s">
        <v>14</v>
      </c>
      <c r="J242" t="s">
        <v>46</v>
      </c>
    </row>
    <row r="243" spans="1:10" ht="45">
      <c r="A243" t="str">
        <f t="shared" si="6"/>
        <v>2015-08-22</v>
      </c>
      <c r="B243" t="str">
        <f>"0530"</f>
        <v>0530</v>
      </c>
      <c r="C243" t="s">
        <v>102</v>
      </c>
      <c r="D243" t="s">
        <v>335</v>
      </c>
      <c r="E243" t="s">
        <v>17</v>
      </c>
      <c r="G243" s="1" t="s">
        <v>334</v>
      </c>
      <c r="I243" t="s">
        <v>13</v>
      </c>
      <c r="J243" t="s">
        <v>36</v>
      </c>
    </row>
    <row r="244" spans="1:10" ht="45">
      <c r="A244" t="str">
        <f t="shared" si="6"/>
        <v>2015-08-22</v>
      </c>
      <c r="B244" t="str">
        <f>"0600"</f>
        <v>0600</v>
      </c>
      <c r="C244" t="s">
        <v>16</v>
      </c>
      <c r="D244" t="s">
        <v>336</v>
      </c>
      <c r="E244" t="s">
        <v>17</v>
      </c>
      <c r="G244" s="1" t="s">
        <v>18</v>
      </c>
      <c r="H244" t="s">
        <v>20</v>
      </c>
      <c r="I244" t="s">
        <v>21</v>
      </c>
      <c r="J244" t="s">
        <v>22</v>
      </c>
    </row>
    <row r="245" spans="1:10" ht="30">
      <c r="A245" t="str">
        <f t="shared" si="6"/>
        <v>2015-08-22</v>
      </c>
      <c r="B245" t="str">
        <f>"0630"</f>
        <v>0630</v>
      </c>
      <c r="C245" t="s">
        <v>23</v>
      </c>
      <c r="D245" t="s">
        <v>338</v>
      </c>
      <c r="E245" t="s">
        <v>17</v>
      </c>
      <c r="G245" s="1" t="s">
        <v>337</v>
      </c>
      <c r="H245" t="s">
        <v>20</v>
      </c>
      <c r="I245" t="s">
        <v>14</v>
      </c>
      <c r="J245" t="s">
        <v>26</v>
      </c>
    </row>
    <row r="246" spans="1:10" ht="45">
      <c r="A246" t="str">
        <f t="shared" si="6"/>
        <v>2015-08-22</v>
      </c>
      <c r="B246" t="str">
        <f>"0700"</f>
        <v>0700</v>
      </c>
      <c r="C246" t="s">
        <v>27</v>
      </c>
      <c r="E246" t="s">
        <v>17</v>
      </c>
      <c r="G246" s="1" t="s">
        <v>28</v>
      </c>
      <c r="H246" t="s">
        <v>20</v>
      </c>
      <c r="I246" t="s">
        <v>14</v>
      </c>
      <c r="J246" t="s">
        <v>22</v>
      </c>
    </row>
    <row r="247" spans="1:10" ht="45">
      <c r="A247" t="str">
        <f t="shared" si="6"/>
        <v>2015-08-22</v>
      </c>
      <c r="B247" t="str">
        <f>"0730"</f>
        <v>0730</v>
      </c>
      <c r="C247" t="s">
        <v>30</v>
      </c>
      <c r="E247" t="s">
        <v>17</v>
      </c>
      <c r="G247" s="1" t="s">
        <v>31</v>
      </c>
      <c r="H247" t="s">
        <v>20</v>
      </c>
      <c r="I247" t="s">
        <v>21</v>
      </c>
      <c r="J247" t="s">
        <v>36</v>
      </c>
    </row>
    <row r="248" spans="1:10" ht="45">
      <c r="A248" t="str">
        <f t="shared" si="6"/>
        <v>2015-08-22</v>
      </c>
      <c r="B248" t="str">
        <f>"0800"</f>
        <v>0800</v>
      </c>
      <c r="C248" t="s">
        <v>32</v>
      </c>
      <c r="E248" t="s">
        <v>17</v>
      </c>
      <c r="G248" s="1" t="s">
        <v>339</v>
      </c>
      <c r="I248" t="s">
        <v>14</v>
      </c>
      <c r="J248" t="s">
        <v>26</v>
      </c>
    </row>
    <row r="249" spans="1:10" ht="45">
      <c r="A249" t="str">
        <f t="shared" si="6"/>
        <v>2015-08-22</v>
      </c>
      <c r="B249" t="str">
        <f>"0830"</f>
        <v>0830</v>
      </c>
      <c r="C249" t="s">
        <v>34</v>
      </c>
      <c r="E249" t="s">
        <v>17</v>
      </c>
      <c r="G249" s="1" t="s">
        <v>35</v>
      </c>
      <c r="H249" t="s">
        <v>20</v>
      </c>
      <c r="I249" t="s">
        <v>14</v>
      </c>
      <c r="J249" t="s">
        <v>36</v>
      </c>
    </row>
    <row r="250" spans="1:10" ht="45">
      <c r="A250" t="str">
        <f t="shared" si="6"/>
        <v>2015-08-22</v>
      </c>
      <c r="B250" t="str">
        <f>"0900"</f>
        <v>0900</v>
      </c>
      <c r="C250" t="s">
        <v>37</v>
      </c>
      <c r="E250" t="s">
        <v>17</v>
      </c>
      <c r="G250" s="1" t="s">
        <v>38</v>
      </c>
      <c r="H250" t="s">
        <v>20</v>
      </c>
      <c r="I250" t="s">
        <v>21</v>
      </c>
      <c r="J250" t="s">
        <v>340</v>
      </c>
    </row>
    <row r="251" spans="1:10" ht="45">
      <c r="A251" t="str">
        <f t="shared" si="6"/>
        <v>2015-08-22</v>
      </c>
      <c r="B251" t="str">
        <f>"0915"</f>
        <v>0915</v>
      </c>
      <c r="C251" t="s">
        <v>37</v>
      </c>
      <c r="E251" t="s">
        <v>17</v>
      </c>
      <c r="G251" s="1" t="s">
        <v>38</v>
      </c>
      <c r="H251" t="s">
        <v>20</v>
      </c>
      <c r="I251" t="s">
        <v>21</v>
      </c>
      <c r="J251" t="s">
        <v>39</v>
      </c>
    </row>
    <row r="252" spans="1:10" ht="45">
      <c r="A252" t="str">
        <f t="shared" si="6"/>
        <v>2015-08-22</v>
      </c>
      <c r="B252" t="str">
        <f>"0930"</f>
        <v>0930</v>
      </c>
      <c r="C252" t="s">
        <v>27</v>
      </c>
      <c r="E252" t="s">
        <v>17</v>
      </c>
      <c r="G252" s="1" t="s">
        <v>28</v>
      </c>
      <c r="H252" t="s">
        <v>20</v>
      </c>
      <c r="I252" t="s">
        <v>13</v>
      </c>
      <c r="J252" t="s">
        <v>36</v>
      </c>
    </row>
    <row r="253" spans="1:10" ht="45">
      <c r="A253" t="str">
        <f t="shared" si="6"/>
        <v>2015-08-22</v>
      </c>
      <c r="B253" t="str">
        <f>"1000"</f>
        <v>1000</v>
      </c>
      <c r="C253" t="s">
        <v>102</v>
      </c>
      <c r="D253" t="s">
        <v>342</v>
      </c>
      <c r="E253" t="s">
        <v>17</v>
      </c>
      <c r="G253" s="1" t="s">
        <v>341</v>
      </c>
      <c r="I253" t="s">
        <v>13</v>
      </c>
      <c r="J253" t="s">
        <v>46</v>
      </c>
    </row>
    <row r="254" spans="1:10" ht="45">
      <c r="A254" t="str">
        <f t="shared" si="6"/>
        <v>2015-08-22</v>
      </c>
      <c r="B254" t="str">
        <f>"1030"</f>
        <v>1030</v>
      </c>
      <c r="C254" t="s">
        <v>283</v>
      </c>
      <c r="E254" t="s">
        <v>44</v>
      </c>
      <c r="G254" s="1" t="s">
        <v>284</v>
      </c>
      <c r="I254" t="s">
        <v>14</v>
      </c>
      <c r="J254" t="s">
        <v>285</v>
      </c>
    </row>
    <row r="255" spans="1:10" ht="45">
      <c r="A255" t="str">
        <f t="shared" si="6"/>
        <v>2015-08-22</v>
      </c>
      <c r="B255" t="str">
        <f>"1200"</f>
        <v>1200</v>
      </c>
      <c r="C255" t="s">
        <v>43</v>
      </c>
      <c r="E255" t="s">
        <v>44</v>
      </c>
      <c r="G255" s="1" t="s">
        <v>45</v>
      </c>
      <c r="H255" t="s">
        <v>20</v>
      </c>
      <c r="I255" t="s">
        <v>14</v>
      </c>
      <c r="J255" t="s">
        <v>46</v>
      </c>
    </row>
    <row r="256" spans="1:10" ht="15">
      <c r="A256" t="str">
        <f t="shared" si="6"/>
        <v>2015-08-22</v>
      </c>
      <c r="B256" t="str">
        <f>"1230"</f>
        <v>1230</v>
      </c>
      <c r="C256" t="s">
        <v>203</v>
      </c>
      <c r="E256" t="s">
        <v>44</v>
      </c>
      <c r="G256" s="1" t="s">
        <v>204</v>
      </c>
      <c r="I256" t="s">
        <v>13</v>
      </c>
      <c r="J256" t="s">
        <v>74</v>
      </c>
    </row>
    <row r="257" spans="1:10" ht="60">
      <c r="A257" t="str">
        <f t="shared" si="6"/>
        <v>2015-08-22</v>
      </c>
      <c r="B257" t="str">
        <f>"1500"</f>
        <v>1500</v>
      </c>
      <c r="C257" t="s">
        <v>158</v>
      </c>
      <c r="D257" t="s">
        <v>344</v>
      </c>
      <c r="E257" t="s">
        <v>17</v>
      </c>
      <c r="G257" s="1" t="s">
        <v>343</v>
      </c>
      <c r="I257" t="s">
        <v>14</v>
      </c>
      <c r="J257" t="s">
        <v>64</v>
      </c>
    </row>
    <row r="258" spans="1:10" ht="30">
      <c r="A258" t="str">
        <f t="shared" si="6"/>
        <v>2015-08-22</v>
      </c>
      <c r="B258" t="str">
        <f>"1515"</f>
        <v>1515</v>
      </c>
      <c r="C258" t="s">
        <v>158</v>
      </c>
      <c r="D258" t="s">
        <v>346</v>
      </c>
      <c r="E258" t="s">
        <v>17</v>
      </c>
      <c r="G258" s="1" t="s">
        <v>345</v>
      </c>
      <c r="I258" t="s">
        <v>14</v>
      </c>
      <c r="J258" t="s">
        <v>174</v>
      </c>
    </row>
    <row r="259" spans="1:10" ht="45">
      <c r="A259" t="str">
        <f t="shared" si="6"/>
        <v>2015-08-22</v>
      </c>
      <c r="B259" t="str">
        <f>"1530"</f>
        <v>1530</v>
      </c>
      <c r="C259" t="s">
        <v>163</v>
      </c>
      <c r="D259" t="s">
        <v>348</v>
      </c>
      <c r="E259" t="s">
        <v>11</v>
      </c>
      <c r="F259" t="s">
        <v>164</v>
      </c>
      <c r="G259" s="1" t="s">
        <v>347</v>
      </c>
      <c r="I259" t="s">
        <v>14</v>
      </c>
      <c r="J259" t="s">
        <v>64</v>
      </c>
    </row>
    <row r="260" spans="1:10" ht="45">
      <c r="A260" t="str">
        <f t="shared" si="6"/>
        <v>2015-08-22</v>
      </c>
      <c r="B260" t="str">
        <f>"1545"</f>
        <v>1545</v>
      </c>
      <c r="C260" t="s">
        <v>163</v>
      </c>
      <c r="D260" t="s">
        <v>350</v>
      </c>
      <c r="E260" t="s">
        <v>11</v>
      </c>
      <c r="F260" t="s">
        <v>164</v>
      </c>
      <c r="G260" s="1" t="s">
        <v>349</v>
      </c>
      <c r="I260" t="s">
        <v>14</v>
      </c>
      <c r="J260" t="s">
        <v>174</v>
      </c>
    </row>
    <row r="261" spans="1:10" ht="30">
      <c r="A261" t="str">
        <f t="shared" si="6"/>
        <v>2015-08-22</v>
      </c>
      <c r="B261" t="str">
        <f>"1630"</f>
        <v>1630</v>
      </c>
      <c r="C261" t="s">
        <v>61</v>
      </c>
      <c r="D261" t="s">
        <v>352</v>
      </c>
      <c r="E261" t="s">
        <v>17</v>
      </c>
      <c r="G261" s="1" t="s">
        <v>351</v>
      </c>
      <c r="I261" t="s">
        <v>14</v>
      </c>
      <c r="J261" t="s">
        <v>353</v>
      </c>
    </row>
    <row r="262" spans="1:10" ht="30">
      <c r="A262" t="str">
        <f t="shared" si="6"/>
        <v>2015-08-22</v>
      </c>
      <c r="B262" t="str">
        <f>"1645"</f>
        <v>1645</v>
      </c>
      <c r="C262" t="s">
        <v>61</v>
      </c>
      <c r="D262" t="s">
        <v>355</v>
      </c>
      <c r="E262" t="s">
        <v>11</v>
      </c>
      <c r="G262" s="1" t="s">
        <v>354</v>
      </c>
      <c r="I262" t="s">
        <v>14</v>
      </c>
      <c r="J262" t="s">
        <v>64</v>
      </c>
    </row>
    <row r="263" spans="1:10" ht="45">
      <c r="A263" t="str">
        <f t="shared" si="6"/>
        <v>2015-08-22</v>
      </c>
      <c r="B263" t="str">
        <f>"1730"</f>
        <v>1730</v>
      </c>
      <c r="C263" t="s">
        <v>43</v>
      </c>
      <c r="E263" t="s">
        <v>44</v>
      </c>
      <c r="G263" s="1" t="s">
        <v>45</v>
      </c>
      <c r="H263" t="s">
        <v>20</v>
      </c>
      <c r="I263" t="s">
        <v>14</v>
      </c>
      <c r="J263" t="s">
        <v>46</v>
      </c>
    </row>
    <row r="264" spans="1:10" ht="45">
      <c r="A264" t="str">
        <f t="shared" si="6"/>
        <v>2015-08-22</v>
      </c>
      <c r="B264" t="str">
        <f>"1800"</f>
        <v>1800</v>
      </c>
      <c r="C264" t="s">
        <v>356</v>
      </c>
      <c r="E264" t="s">
        <v>44</v>
      </c>
      <c r="G264" s="1" t="s">
        <v>357</v>
      </c>
      <c r="I264" t="s">
        <v>67</v>
      </c>
      <c r="J264" t="s">
        <v>74</v>
      </c>
    </row>
    <row r="265" spans="1:10" ht="45">
      <c r="A265" t="str">
        <f t="shared" si="6"/>
        <v>2015-08-22</v>
      </c>
      <c r="B265" t="str">
        <f>"1900"</f>
        <v>1900</v>
      </c>
      <c r="C265" t="s">
        <v>61</v>
      </c>
      <c r="D265" t="s">
        <v>359</v>
      </c>
      <c r="G265" s="1" t="s">
        <v>358</v>
      </c>
      <c r="I265" t="s">
        <v>14</v>
      </c>
      <c r="J265" t="s">
        <v>128</v>
      </c>
    </row>
    <row r="266" spans="1:10" ht="45">
      <c r="A266" t="str">
        <f t="shared" si="6"/>
        <v>2015-08-22</v>
      </c>
      <c r="B266" t="str">
        <f>"1915"</f>
        <v>1915</v>
      </c>
      <c r="C266" t="s">
        <v>61</v>
      </c>
      <c r="D266" t="s">
        <v>361</v>
      </c>
      <c r="G266" s="1" t="s">
        <v>360</v>
      </c>
      <c r="I266" t="s">
        <v>14</v>
      </c>
      <c r="J266" t="s">
        <v>128</v>
      </c>
    </row>
    <row r="267" spans="1:10" ht="45">
      <c r="A267" t="str">
        <f t="shared" si="6"/>
        <v>2015-08-22</v>
      </c>
      <c r="B267" t="str">
        <f>"1930"</f>
        <v>1930</v>
      </c>
      <c r="C267" t="s">
        <v>202</v>
      </c>
      <c r="E267" t="s">
        <v>17</v>
      </c>
      <c r="G267" s="1" t="s">
        <v>373</v>
      </c>
      <c r="H267" t="s">
        <v>20</v>
      </c>
      <c r="I267" t="s">
        <v>14</v>
      </c>
      <c r="J267" t="s">
        <v>39</v>
      </c>
    </row>
    <row r="268" spans="1:10" ht="45">
      <c r="A268" t="str">
        <f t="shared" si="6"/>
        <v>2015-08-22</v>
      </c>
      <c r="B268" t="str">
        <f>"1945"</f>
        <v>1945</v>
      </c>
      <c r="C268" t="s">
        <v>362</v>
      </c>
      <c r="E268" t="s">
        <v>11</v>
      </c>
      <c r="G268" s="1" t="s">
        <v>363</v>
      </c>
      <c r="H268" t="s">
        <v>20</v>
      </c>
      <c r="I268" t="s">
        <v>14</v>
      </c>
      <c r="J268" t="s">
        <v>364</v>
      </c>
    </row>
    <row r="269" spans="1:10" ht="30">
      <c r="A269" t="str">
        <f t="shared" si="6"/>
        <v>2015-08-22</v>
      </c>
      <c r="B269" t="str">
        <f>"2130"</f>
        <v>2130</v>
      </c>
      <c r="C269" t="s">
        <v>365</v>
      </c>
      <c r="E269" t="s">
        <v>82</v>
      </c>
      <c r="F269" t="s">
        <v>326</v>
      </c>
      <c r="G269" s="1" t="s">
        <v>366</v>
      </c>
      <c r="H269" t="s">
        <v>20</v>
      </c>
      <c r="I269" t="s">
        <v>14</v>
      </c>
      <c r="J269" t="s">
        <v>367</v>
      </c>
    </row>
    <row r="270" spans="1:10" ht="45">
      <c r="A270" t="str">
        <f t="shared" si="6"/>
        <v>2015-08-22</v>
      </c>
      <c r="B270" t="str">
        <f>"2300"</f>
        <v>2300</v>
      </c>
      <c r="C270" t="s">
        <v>368</v>
      </c>
      <c r="E270" t="s">
        <v>11</v>
      </c>
      <c r="G270" s="1" t="s">
        <v>369</v>
      </c>
      <c r="H270" t="s">
        <v>370</v>
      </c>
      <c r="I270" t="s">
        <v>14</v>
      </c>
      <c r="J270" t="s">
        <v>36</v>
      </c>
    </row>
    <row r="271" spans="1:10" ht="45">
      <c r="A271" t="str">
        <f t="shared" si="6"/>
        <v>2015-08-22</v>
      </c>
      <c r="B271" t="str">
        <f>"2330"</f>
        <v>2330</v>
      </c>
      <c r="C271" t="s">
        <v>61</v>
      </c>
      <c r="D271" t="s">
        <v>359</v>
      </c>
      <c r="G271" s="1" t="s">
        <v>358</v>
      </c>
      <c r="I271" t="s">
        <v>14</v>
      </c>
      <c r="J271" t="s">
        <v>128</v>
      </c>
    </row>
    <row r="272" spans="1:10" ht="45">
      <c r="A272" t="str">
        <f t="shared" si="6"/>
        <v>2015-08-22</v>
      </c>
      <c r="B272" t="str">
        <f>"2345"</f>
        <v>2345</v>
      </c>
      <c r="C272" t="s">
        <v>61</v>
      </c>
      <c r="D272" t="s">
        <v>361</v>
      </c>
      <c r="G272" s="1" t="s">
        <v>360</v>
      </c>
      <c r="I272" t="s">
        <v>14</v>
      </c>
      <c r="J272" t="s">
        <v>128</v>
      </c>
    </row>
    <row r="273" spans="1:10" ht="45">
      <c r="A273" t="str">
        <f>"2015-08-23"</f>
        <v>2015-08-23</v>
      </c>
      <c r="B273" t="str">
        <f>"0000"</f>
        <v>0000</v>
      </c>
      <c r="C273" t="s">
        <v>362</v>
      </c>
      <c r="E273" t="s">
        <v>11</v>
      </c>
      <c r="G273" s="1" t="s">
        <v>363</v>
      </c>
      <c r="H273" t="s">
        <v>20</v>
      </c>
      <c r="I273" t="s">
        <v>14</v>
      </c>
      <c r="J273" t="s">
        <v>364</v>
      </c>
    </row>
    <row r="274" spans="1:10" ht="45">
      <c r="A274" t="str">
        <f>"2015-08-23"</f>
        <v>2015-08-23</v>
      </c>
      <c r="B274" t="str">
        <f>"0145"</f>
        <v>0145</v>
      </c>
      <c r="C274" t="s">
        <v>202</v>
      </c>
      <c r="E274" t="s">
        <v>17</v>
      </c>
      <c r="G274" s="1" t="s">
        <v>373</v>
      </c>
      <c r="H274" t="s">
        <v>20</v>
      </c>
      <c r="I274" t="s">
        <v>14</v>
      </c>
      <c r="J274" t="s">
        <v>39</v>
      </c>
    </row>
    <row r="275" spans="1:10" ht="30">
      <c r="A275" t="str">
        <f>"2015-08-23"</f>
        <v>2015-08-23</v>
      </c>
      <c r="B275" t="str">
        <f>"0200"</f>
        <v>0200</v>
      </c>
      <c r="C275" t="s">
        <v>365</v>
      </c>
      <c r="E275" t="s">
        <v>82</v>
      </c>
      <c r="F275" t="s">
        <v>326</v>
      </c>
      <c r="G275" s="1" t="s">
        <v>366</v>
      </c>
      <c r="H275" t="s">
        <v>20</v>
      </c>
      <c r="I275" t="s">
        <v>14</v>
      </c>
      <c r="J275" t="s">
        <v>367</v>
      </c>
    </row>
    <row r="276" spans="1:10" ht="45">
      <c r="A276" t="str">
        <f>"2015-08-23"</f>
        <v>2015-08-23</v>
      </c>
      <c r="B276" t="str">
        <f>"0330"</f>
        <v>0330</v>
      </c>
      <c r="C276" t="s">
        <v>368</v>
      </c>
      <c r="E276" t="s">
        <v>11</v>
      </c>
      <c r="G276" s="1" t="s">
        <v>369</v>
      </c>
      <c r="H276" t="s">
        <v>370</v>
      </c>
      <c r="I276" t="s">
        <v>14</v>
      </c>
      <c r="J276" t="s">
        <v>36</v>
      </c>
    </row>
    <row r="277" spans="1:10" ht="45">
      <c r="A277" t="str">
        <f>"2015-08-23"</f>
        <v>2015-08-23</v>
      </c>
      <c r="B277" t="str">
        <f>"0400"</f>
        <v>0400</v>
      </c>
      <c r="C277" t="s">
        <v>371</v>
      </c>
      <c r="E277" t="s">
        <v>11</v>
      </c>
      <c r="G277" s="1" t="s">
        <v>372</v>
      </c>
      <c r="I277" t="s">
        <v>13</v>
      </c>
      <c r="J277" t="s">
        <v>332</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2015-07-28T05:16:19Z</cp:lastPrinted>
  <dcterms:created xsi:type="dcterms:W3CDTF">2015-07-28T05:16:17Z</dcterms:created>
  <dcterms:modified xsi:type="dcterms:W3CDTF">2015-07-28T05:50:35Z</dcterms:modified>
  <cp:category/>
  <cp:version/>
  <cp:contentType/>
  <cp:contentStatus/>
</cp:coreProperties>
</file>