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4240" windowHeight="12585" activeTab="0"/>
  </bookViews>
  <sheets>
    <sheet name=" NITV_EPG_Rpt634041" sheetId="1" r:id="rId1"/>
  </sheets>
  <definedNames/>
  <calcPr fullCalcOnLoad="1"/>
</workbook>
</file>

<file path=xl/sharedStrings.xml><?xml version="1.0" encoding="utf-8"?>
<sst xmlns="http://schemas.openxmlformats.org/spreadsheetml/2006/main" count="2097" uniqueCount="340">
  <si>
    <t>Date</t>
  </si>
  <si>
    <t>Start Time</t>
  </si>
  <si>
    <t>Title</t>
  </si>
  <si>
    <t>Classification</t>
  </si>
  <si>
    <t>Digital Epg Synpopsis</t>
  </si>
  <si>
    <t>Episode Title</t>
  </si>
  <si>
    <t>Language</t>
  </si>
  <si>
    <t>Country of Origin</t>
  </si>
  <si>
    <t>G</t>
  </si>
  <si>
    <t xml:space="preserve"> </t>
  </si>
  <si>
    <t>ENGLISH</t>
  </si>
  <si>
    <t>AUSTRALIA</t>
  </si>
  <si>
    <t>PG</t>
  </si>
  <si>
    <t>USA</t>
  </si>
  <si>
    <t>Closed Captions</t>
  </si>
  <si>
    <t>Rachael Ray's 30 Minute Meals</t>
  </si>
  <si>
    <t>Bizarre Foods With Andrew Zimmern</t>
  </si>
  <si>
    <t>Y</t>
  </si>
  <si>
    <t xml:space="preserve">Luke Nguyen's France Bitesize </t>
  </si>
  <si>
    <t>Some of the best moments from Luke Nguyen's culinary journey around France, including the country's breathtaking scenery and famous cuisine. #LukeNguyensFrance</t>
  </si>
  <si>
    <t>ENGLISH / FRENCH</t>
  </si>
  <si>
    <t>Surfing the Menu</t>
  </si>
  <si>
    <t>Reza: Spice Prince of Vietnam</t>
  </si>
  <si>
    <t>UNITED KINGDOM</t>
  </si>
  <si>
    <t>Giada at Home</t>
  </si>
  <si>
    <t>Food Lovers' Guide To Australia</t>
  </si>
  <si>
    <t>Barefoot Contessa: Back to Basics</t>
  </si>
  <si>
    <t>Guy's Grocery Games</t>
  </si>
  <si>
    <t>Rachel Khoo's Kitchen Notebook Bitesize</t>
  </si>
  <si>
    <t>Passionate food writer Rachel Khoo uncovers Melbourne and the wider state of Victoria's culinary wonders for the world to see. #rkkitchennotebook</t>
  </si>
  <si>
    <t>Good Eats</t>
  </si>
  <si>
    <t>My Sri Lanka With Peter Kuruvita</t>
  </si>
  <si>
    <t>Chopped</t>
  </si>
  <si>
    <t>Poh &amp; Co. Bitesize</t>
  </si>
  <si>
    <t>Poh &amp; Co. Bitesize Series 1 Ep 1 - The Garden</t>
  </si>
  <si>
    <t>A sneak peek into the new series which sees Poh entering an exciting new stage of her life, with her husband, family and friends, and two pet dogs, all along for the ride. #pohandco</t>
  </si>
  <si>
    <t>Diners, Drive-Ins and Dives</t>
  </si>
  <si>
    <t>Man Fire Food</t>
  </si>
  <si>
    <t>Peter Kuruvita's Mexican Fiesta Bitesize</t>
  </si>
  <si>
    <t>All your favourite moments so far from chef Peter Kuruvita's culinary and cultural journey through vibrant and colourful Mexico. #MexicanFiestaSBS</t>
  </si>
  <si>
    <t>Destination Flavour Bitesize</t>
  </si>
  <si>
    <t>Hosts Adam Liaw, Renee Lim and Lily Serna meet passionate growers, celebrated chefs and local food heroes from all over the Australia. #DestFlavSBS</t>
  </si>
  <si>
    <t>Luke Nguyen's Lunar New Year Bitesize</t>
  </si>
  <si>
    <t>Luke Nguyen's Lunar New Year Bitesize Series 1 Ep 1</t>
  </si>
  <si>
    <t>Shane Delia's Spice Journey Bitesize</t>
  </si>
  <si>
    <t>Shane Delia's Spice Journey Bitesizes 1</t>
  </si>
  <si>
    <t>Shane Delia's enthusiasm for food and culture comes together as the award-winning chef and author takes a gastronomic pilgrimage into Middle Eastern cuisine. #SpiceJourney</t>
  </si>
  <si>
    <t>Happy Foodie New Year</t>
  </si>
  <si>
    <t>MANDARIN</t>
  </si>
  <si>
    <t>SINGAPORE</t>
  </si>
  <si>
    <t>Shane Delia's Spice Journey - Turkey S1 Bitesize Ep 1</t>
  </si>
  <si>
    <t>Some of the best moments so far from Shane Delia's culinary and cultural journey through the wondrous nation of Turkey. #SpiceJourney</t>
  </si>
  <si>
    <t>Destination Flavour - Japan Bitesize</t>
  </si>
  <si>
    <t>Passionate food writer Rachel Khoo uncovers Melbourne and the wider state of Victoria’s culinary wonders for the world to see. #rkkitchennotebook</t>
  </si>
  <si>
    <t>Shane Delia's Spice Journey - Turkey S1 Bitesize Ep 2</t>
  </si>
  <si>
    <t xml:space="preserve">Destination Flavour Down Under Bitesize </t>
  </si>
  <si>
    <t>Some of your favourite moments and recipes from Adam Liaw's culinary and cultural journey through Australia and New Zealand. #DestFlavSBS</t>
  </si>
  <si>
    <t>Destination Flavour Down Under Series 1 Bitesize Ep 1</t>
  </si>
  <si>
    <t>Catch up on your favourite moments so far from Adam Liaw's culinary and cultural journey through Australia and New Zealand. #DestinationFlavour</t>
  </si>
  <si>
    <t>Mexican Fiesta With Peter Kuruvita S1 Bitesize Ep 7</t>
  </si>
  <si>
    <t>Rachael vs. Guy: Kids Cook-Off</t>
  </si>
  <si>
    <t>Shane Delia's Spice Journey - Turkey S1 Bitesize Ep 4</t>
  </si>
  <si>
    <t>Thai Tonight</t>
  </si>
  <si>
    <t>Cooking With Raffy And Buzz</t>
  </si>
  <si>
    <t>Dinner In Napa</t>
  </si>
  <si>
    <t>Music And Meatloaf</t>
  </si>
  <si>
    <t>Kitchen Inferno with Curtis Stone</t>
  </si>
  <si>
    <t>Heat Is On, The</t>
  </si>
  <si>
    <t>The Great Food Truck Race</t>
  </si>
  <si>
    <t>Route 66: All-American Road Trip</t>
  </si>
  <si>
    <t>Amateurs' Brawl</t>
  </si>
  <si>
    <t>Hunt, Kill, Cook</t>
  </si>
  <si>
    <t>Mediterranean Seafood Feasts</t>
  </si>
  <si>
    <t>Luke Nguyen's Greater Mekong Bitesize</t>
  </si>
  <si>
    <t>Chef Luke Nguyen continues his culinary journey across the Greater Mekong region of Southeast Asia. #LukesMekong</t>
  </si>
  <si>
    <t>WEEK 48: Sunday, 22 November - Saturday, 28 November, 2015 (EASTERN STATES)</t>
  </si>
  <si>
    <t>(S.1,Ep.5) Hunt, Kill, Cook - From shooting wildebeest in Namibia and wild boars in Hawaii to gigging for hog suckers in the Ozarks, Andrew looks back at some memorable hunting trips. #FoodNetworkAU</t>
  </si>
  <si>
    <t>Destination Flavour Fillers Series 1 Ep 5</t>
  </si>
  <si>
    <t>(S.2,Ep.5) Mediterranean Seafood Feasts - Roger Mooking heads to Northern California for two spectacular wood-fired Mediterranean seafood feasts. #FoodNetworkAU</t>
  </si>
  <si>
    <t>Kids Baking Championship</t>
  </si>
  <si>
    <t>Bake Sale</t>
  </si>
  <si>
    <t>(S.1,Ep.1) Bake Sale - Hosts and judges Duff Goldman and Valerie Bertinelli lead eight talented young bakers through a series of challenges as they compete for a grand prize of $10,000. #FoodNetworkAU</t>
  </si>
  <si>
    <t>Antipasto Platter From Ep 3</t>
  </si>
  <si>
    <t>(S.6,Ep.1) Route 66: All-American Road Trip - Hosted by Tyler Florence, this show pits seven teams of mobile chefs in a cross-country race. The least profitable team is eliminated! #FoodNetworkAU</t>
  </si>
  <si>
    <t>Shane Delia's Spice Journey - Turkey S1 Bitesize Ep 5</t>
  </si>
  <si>
    <t>(S.7,Ep.5) Cooking with Raffy and Buzz - Giada and her Aunt Raffy team up in the kitchen to prepare recipes inspired by family favourites, including escarole pie and pizza rustica. #FoodNetworkAU</t>
  </si>
  <si>
    <t>(S.22,Ep.5) Amateurs' Brawl - Four fearless home cooks put their pride on the line. First this group of awesome amateurs must transform spinach vinaigrette and chicken truffle sausages. #FoodNetworkAU</t>
  </si>
  <si>
    <t>Luke Nguyen's Greater Mekong Fillers Series 2 Ep 1</t>
  </si>
  <si>
    <t>(S.25,Ep.5) Thai Tonight - Rachael Ray shows you how to make impressive yet easy meals at home in 30 minutes. Today, Thai-style pesto with rice pasta; and Thai green chili stir fry. #FoodNetworkAU</t>
  </si>
  <si>
    <t>(S.1,Ep.1) The Heat is On - Host Curtis Stone turns up the heat in this show which features talented chefs going head-to-head over four possible rounds against 'culinary gladiators'. #FoodNetworkAU</t>
  </si>
  <si>
    <t>A sneak peek into the new series which sees Poh entering an exciting new stage of her life, with her husband, family and friends, and two pet dogs, all along for the ride. #FoodNetworkAU</t>
  </si>
  <si>
    <t>(S.8,Ep.5) Dinner in Napa - For a casual dinner in the garden with Jeffrey, Ina makes Israeli couscous and tuna salad with raspberry crumble bars for dessert. #FoodNetworkAU</t>
  </si>
  <si>
    <t>(S.4,Ep.5) Music and Meatloaf - Things start off on a high note when four chefs, including a ukulele instructor, must make a meatloaf without any of the usual ingredients. #FoodNetworkAU</t>
  </si>
  <si>
    <t>Egg And Bacon Bread From Ep 2</t>
  </si>
  <si>
    <t>Mexican Fiesta With Peter Kuruvita S1 Bitesize Ep 2</t>
  </si>
  <si>
    <t xml:space="preserve">All your favourite moments so far from chef Peter Kuruvita's culinary and cultural journey through vibrant and colourful Mexico. #MexicanFiestaSBS </t>
  </si>
  <si>
    <t>All-Day Fiesta</t>
  </si>
  <si>
    <t>(S.25,Ep.6) All-Day Fiesta - Rachael Ray shows you how to make impressive yet easy meals at home. Today, a Mexican meal that is cause for a fiesta: tostada-frittata with tomato salsa. #FoodNetworkAU</t>
  </si>
  <si>
    <t>Ciao Chow!</t>
  </si>
  <si>
    <t>(S.1,Ep.6) Ciao Chow! - Giada creates four Italian plates and serves them Dim Sum-style to her girlfriends. The menu features hazelnut brittle plus crispy fig and gorgonzola ravioli. #FoodNetworkAU</t>
  </si>
  <si>
    <t>Food Lovers Guide To Australia Series 3 Ep 6</t>
  </si>
  <si>
    <t>Maeve O'Meara and Joanna Savill continue to explore the best food and produce around. In this episode: French cooking with home grown produce; and Australian grown mustard seed. #FoodNetworkAU</t>
  </si>
  <si>
    <t>Library Inaugural Drinks</t>
  </si>
  <si>
    <t>(S.8,Ep.6) Library Inaugural Drinks - Ina's built a fabulous library at the barn and now it's time to say thanks to the team that designed and built it with a fabulous feast. #FoodNetworkAU</t>
  </si>
  <si>
    <t>Poh &amp; Co. Bitesize Series 1 Ep 6 - Celebration</t>
  </si>
  <si>
    <t>Food Network Star</t>
  </si>
  <si>
    <t>Food Star Food Festival</t>
  </si>
  <si>
    <t>(S.11,Ep.1) Food Star Food Festival - Television stardom awaits the winner of this reality series as 12 finalists compete for the chance to host their own cooking show. #FoodNetworkAU</t>
  </si>
  <si>
    <t>Shane Delia's Spice Journey - Turkey S1 Bitesize Ep 6</t>
  </si>
  <si>
    <t>Restaurant: Impossible</t>
  </si>
  <si>
    <t>Without A Prayer</t>
  </si>
  <si>
    <t>(S.10,Ep.1) Without a Prayer - Chef Robert Irvine faces a daunting challenge as he attempts to turn around a failing restaurant in just two days with only $10,000. #FoodNetworkAU</t>
  </si>
  <si>
    <t>Destination Flavour Fillers Series 1 Ep 6</t>
  </si>
  <si>
    <t>Bizarre Baskets!</t>
  </si>
  <si>
    <t>(S.22,Ep.6) Bizarre Baskets! - In a series of bizarre surprise baskets, the chefs have to contend with an offbeat ice cream flavour and an unusual meat in the appetiser round. #FoodNetworkAU</t>
  </si>
  <si>
    <t>Mushroom Burger From Ep 8</t>
  </si>
  <si>
    <t>Roadtrippin' In Beantown</t>
  </si>
  <si>
    <t>(S.21,Ep.1) Roadtrippin' in Beantown - Guy's parking the Camaro in Beantown for a Boston smorgasbord, and finds two restaurants sharing one kitchen cooking up totally different menus. #FoodNetworkAU</t>
  </si>
  <si>
    <t>Critters</t>
  </si>
  <si>
    <t>(S.1,Ep.6) Critters - From skinning a muskrat in Maryland, to Beaver chili in Maine and cooking up stir-fried rat in Thailand, Andrew's talking about and tasting all things critters. #FoodNetworkAU</t>
  </si>
  <si>
    <t>South American Grilling</t>
  </si>
  <si>
    <t>(S.2,Ep.6) South American Grilling - Roger Mooking meets two chefs celebrating South American grilling styles in California, and In St. Helena, he discovers a 'live fire' cooking area. #FoodNetworkAU</t>
  </si>
  <si>
    <t>Luke Nguyen's France Series 1 Bitesize Ep 6</t>
  </si>
  <si>
    <t>One Pot Lentils From Ep 3</t>
  </si>
  <si>
    <t>Destination Flavour - Japan Series 1 Bitesize Ep 2</t>
  </si>
  <si>
    <t>Some of your favourite moments so far from Adam Liaw's culinary and cultural journey through Japan. #DestFlavSBS</t>
  </si>
  <si>
    <t>Luke Nguyen's United Kingdom Bitesize</t>
  </si>
  <si>
    <t>Cornwall</t>
  </si>
  <si>
    <t>Some of your favourite moments so far from Luke Nguyen's culinary and cultural journey through the UK. #LukeNguyensUK</t>
  </si>
  <si>
    <t>Destination Flavour Down Under Series 1 Bitesize Ep 3</t>
  </si>
  <si>
    <t>Happy Foodie New Year Series 1 Ep 5</t>
  </si>
  <si>
    <t>(S.1,Ep.5) Cavin Soh travels to Singapore’s Chinatown district to soak up the Chinese New Year atmosphere and visit stores selling Chinese New Year goods. #FoodNetworkAU</t>
  </si>
  <si>
    <t>Shane Delia's Spice Journey - Turkey S1 Bitesize Ep 7</t>
  </si>
  <si>
    <t xml:space="preserve">Some of the best moments so far from Shane Delia's culinary and cultural journey through the wondrous nation of Turkey. #SpiceJourney </t>
  </si>
  <si>
    <t>Destination Flavour - Japan Series 1 Bitesize Ep 3</t>
  </si>
  <si>
    <t>Some of your favourite moments and recipes from Adam Liaw's culinary and cultural journey through Japan from its frozen north, to cherry-blossomed mainland and tropical sun-soaked south. #DestFlavSBS</t>
  </si>
  <si>
    <t>Luke Nguyen meets four families and discovers how different Asian cultures celebrate one very special event - Lunar New Year. #FoodNetworkAU</t>
  </si>
  <si>
    <t>Texas 2-Step</t>
  </si>
  <si>
    <t>(S.25,Ep.7) Texas 2-Step - Rachael shows you how to make impressive yet easy meals at home in 30 minutes. Today, smoky chipotle BBQ potted pork tenderloin; and roasted jalapeno poppers. #FoodNetworkAU</t>
  </si>
  <si>
    <t>Halloween Goodies</t>
  </si>
  <si>
    <t>(S.7,Ep.7) Halloween Goodies - Giada hosts a Halloween party for Jade and her friends. Giada transforms her backyard into a pumpkin patch and the kids snack on traditional treats. #FoodNetworkAU</t>
  </si>
  <si>
    <t>Food Lovers Guide To Australia Series 3 Ep 7</t>
  </si>
  <si>
    <t>Maeve O'Meara and Joanna Savill continue to explore the best food and produce around. In this episode: chestnut trees in the alps; new organic produce; and eel farming in New England. #FoodNetworkAU</t>
  </si>
  <si>
    <t>Perfect Day In East Hampton</t>
  </si>
  <si>
    <t>(S.8,Ep.7) Perfect Day in East Hampton - It's Ina's idea of a perfect day: while Jeffrey runs on the beach she whips up raspberry muffins and coffee for their breakfast. #FoodNetworkAU</t>
  </si>
  <si>
    <t>Winner, Winner, Chicken Dinner</t>
  </si>
  <si>
    <t>(S.4,Ep.6) Winner, Winner, Chicken Dinner - Guy Fieri asks the four chefs to give Ps a chance, since all the ingredients in their first dishes must start with that letter. #FoodNetworkAU</t>
  </si>
  <si>
    <t>Undercover Veggies</t>
  </si>
  <si>
    <t>(S.13,Ep.5) Undercover Veggies - In an effort to tempt his niece into eating her vegetables, Alton manages to sneak them into several tasty treats. #FoodNetworkAU</t>
  </si>
  <si>
    <t>My Sri Lanka With Peter Kuruvita Series 1 Episode 5</t>
  </si>
  <si>
    <t>Peter joins a multi-faith pilgrimage to Kataragama temple and along the way learns how to make the jelly sweet, dodol, which in Sri Lanka is prepared exclusively by specialist cooks. #FoodNetworkAU</t>
  </si>
  <si>
    <t>Tasmania</t>
  </si>
  <si>
    <t>(S.1,Ep.4) Tasmania - With the picturesque coastal town of Strahan providing the background, Ben and Curtis cook up the local delights, with seafood big on the menu. #FoodNetworkAU</t>
  </si>
  <si>
    <t>Reza: Spice Prince Of Vietnam Series 1 Ep 5</t>
  </si>
  <si>
    <t>(S.1,Ep.5) Chef Reza Mahammad ventures to the exotic and compelling Vietnam. He traces regional cuisine, ingredients and spices that inspire him to make his own Vietnamese-style dishes. #FoodNetworkAU</t>
  </si>
  <si>
    <t>Scoop's On!</t>
  </si>
  <si>
    <t>(S.22,Ep.7)  Scoop's On! - It's an ice cream dream come true with an entire Chopped competition devoted to everyone's favourite sweet, cold treat - ice cream! #FoodNetworkAU</t>
  </si>
  <si>
    <t>Luke Nguyen's France Series 1 Bitesize Ep 7</t>
  </si>
  <si>
    <t>Seriously Saucy</t>
  </si>
  <si>
    <t>(S.21,Ep.2) Seriously Saucy - This trip Guy’s topping off some righteous dishes with all kinds of sauce. In Cincinnati, the funky cafe putting their spin on BBQ chicken and vegan chili. #FoodNetworkAU</t>
  </si>
  <si>
    <t>Global Grocery</t>
  </si>
  <si>
    <t>(S.1,Ep.7) Global Grocery - From meat and seafood to dairy and bread, how we get our food often depends on where we live. Andrew gives us a taste of his global grocery experiences. #FoodNetworkAU</t>
  </si>
  <si>
    <t>Texas Bbq</t>
  </si>
  <si>
    <t>(S.2,Ep.7) Texas BBQ - Roger Mooking visits two legendary BBQ joints in Central Texas where just the right amount of smoke and heat transforms the meat into delicious eats. #FoodNetworkAU</t>
  </si>
  <si>
    <t>Smashed Figs With Blue Cheese From Ep 3</t>
  </si>
  <si>
    <t>Destination Flavour Fillers Series 1 Ep 10</t>
  </si>
  <si>
    <t>Shane Delia's Spice Journey - Turkey S1 Bitesize Ep 8</t>
  </si>
  <si>
    <t>Wales</t>
  </si>
  <si>
    <t>Wales - Some of your favourite moments so far from Luke Nguyen's culinary and cultural journey through the UK. #LukeNguyensUK</t>
  </si>
  <si>
    <t>Happy Foodie New Year Series 1 Ep 6</t>
  </si>
  <si>
    <t>(S.1,Ep.6) Chinese New Year is just around the corner, and Cavin Soh has a celebratory feast with his friends and explores the traditions of the Lunar New Year. #FoodNetworkAU</t>
  </si>
  <si>
    <t>Destination Flavour Down Under Series 1 Bitesize Ep 4</t>
  </si>
  <si>
    <t>Cider Glazed Ham Hocks From Ep 4</t>
  </si>
  <si>
    <t>Lively And Light</t>
  </si>
  <si>
    <t>(S.25,Ep.8) - Lively and Light - Rachael shows you how to make impressive yet easy meals at home in 30 minutes. Today sliced poached chicken with lemony gravy; and egg pasta with leeks. #FoodNetworkAU</t>
  </si>
  <si>
    <t>Giving Thanks</t>
  </si>
  <si>
    <t>(S.7,Ep.8) Giving Thanks - Giada hosts a traditional family Thanksgiving. The meal features all the fixings with fun twists like turkey breast ‘porchetta’ and smashed root vegetables. #FoodNetworkAU</t>
  </si>
  <si>
    <t>Food Lovers Guide To Australia Series 3 Ep 8</t>
  </si>
  <si>
    <t>Maeve O'Meara and Joanna Savill continue to explore the best food and produce around. In this episode: ocean trout; stuffed zucchini flowers; and an Ethiopian feast. #FoodNetworkAU</t>
  </si>
  <si>
    <t>Game Plan</t>
  </si>
  <si>
    <t>(S.8,Ep.8) Game Plan - Today, Ina's sharing all the secrets for effortless entertaining: from creating a time line, sharing cheats and shortcuts and cooking up easy delicious dishes. #FoodNetworkAU</t>
  </si>
  <si>
    <t>Don't Skimp On The Shrimp</t>
  </si>
  <si>
    <t>(S.4,Ep.7) Don't Skimp on the Shrimp - The four chefs must make their signature dish using an insignificant amount of ingredients. Next, can the chefs butter up the judges with shrimp? #FoodNetworkAU</t>
  </si>
  <si>
    <t>Destination Flavour - Japan Series 1 Bitesize Ep 4</t>
  </si>
  <si>
    <t>Some of your favourite moments from Adam Liaw's new cultural and culinary journey through Japan. #DestFlavSBS</t>
  </si>
  <si>
    <t>Feeling Punchy</t>
  </si>
  <si>
    <t>(S.13,Ep.6) Feeling Punchy - Despite its long and noble history, punch rarely receives the respect it deserves, so Alton begins a quest to return the drink to its rightful position. #FoodNetworkAU</t>
  </si>
  <si>
    <t>My Sri Lanka With Peter Kuruvita Series 1 Episode 6</t>
  </si>
  <si>
    <t>Fishermen from Sri Lanka's south coast fish in the surf perched high on stick mounts embedded in the sand beneath the waves. Peter learns the technique and manages to catch a few herring. #FoodNetwork</t>
  </si>
  <si>
    <t>New Norcia</t>
  </si>
  <si>
    <t>(S.1,Ep.5) New Norcia - There’s no surfing today when Ben and Curtis visit the Spanish monastery town of New Norcia. There is, however, wonderful characters to meet and delicious food. #FoodNetworkAU</t>
  </si>
  <si>
    <t>Reza: Spice Prince Of Vietnam Series 1 Ep 6</t>
  </si>
  <si>
    <t>(S.1,Ep.6) Chef Reza Mahammad ventures to the exotic and compelling Vietnam. He traces regional cuisine, ingredients and spices that inspire him to make his own Vietnamese-style dishes. #FoodNetworkAU</t>
  </si>
  <si>
    <t>Family Food Fight</t>
  </si>
  <si>
    <t>(S.22,Ep.8) Family Food Fight - It's four chefs, one family in a Chopped first when a mother, father, daughter and son who run a cafe together compete to see who'll become the champion. #FoodNetworkAU</t>
  </si>
  <si>
    <t>Cross-Country Classics</t>
  </si>
  <si>
    <t>(S.21,Ep.3) Cross-Country Classics - Guy's roadtrippin’ all over the country for some home-style cooking. In Boston, the joint cranking out Southern staples, like chicken and waffles. #FoodNetworkAU</t>
  </si>
  <si>
    <t>Everything But The Squeal</t>
  </si>
  <si>
    <t>(S.1,Ep.8) Everything but the Squeal - From raw pig's blood lawar in Bali and ground pig snouts, ears and tongues in Cleveland, Andrew remembers his favourite porcine finds. #FoodNetworkAU</t>
  </si>
  <si>
    <t>Roasting And Ranching In Texas</t>
  </si>
  <si>
    <t>(S.2,Ep.8) Roasting and Ranching in Texas - Roger Mooking takes a trip to Texas to meet Tink Pinkard. Tink is an outdoor guide, hunter, fisherman, caterer and all-around nice guy. #FoodNetworkAU</t>
  </si>
  <si>
    <t>Luke Nguyen's France Series 1 Bitesize Ep 8</t>
  </si>
  <si>
    <t>Destination Flavour Down Under Series 1 Bitesize Ep 5</t>
  </si>
  <si>
    <t>Shane Delia's Spice Journey - Turkey S1 Bitesize Ep 9</t>
  </si>
  <si>
    <t>Cumbria</t>
  </si>
  <si>
    <t>Cumbria - Some of your favourite moments so far from Luke Nguyen's culinary and cultural journey through the UK. #LukeNguyensUK</t>
  </si>
  <si>
    <t>Luke Nguyen's France Series 1 Bitesize Ep 9</t>
  </si>
  <si>
    <t>Never Had It So Good</t>
  </si>
  <si>
    <t>(S.25,Ep.9) Never Had It So Good - Rachael shows you how to make impressive yet easy meals at home. Today, salisbury steaks with French onion gravy; and potatoes with gruyere and dijon. #FoodNetworkAU</t>
  </si>
  <si>
    <t>Slumber Party With Alie And Georgia</t>
  </si>
  <si>
    <t>(S.7,Ep.9) Slumber Party with Alie and Georgia - Giada is a guest at the Hollywood Improv. She prepares breakfast-style food to take to the event like eggs benedict deviled eggs. #FoodNetworkAU</t>
  </si>
  <si>
    <t>Food Lovers Guide To Australia Series 3 Ep 9</t>
  </si>
  <si>
    <t>Maeve O'Meara and Joanna Savill continue to explore the best food and produce around. In this episode: Lebanese food in country NSW; Cantonese cooking; and Barossa Valley food and wine. #FoodNetworkAU</t>
  </si>
  <si>
    <t>Birthday Surprise</t>
  </si>
  <si>
    <t>(S.8,Ep.9) Birthday Surprise - Ina's friend Dwyer is on her way back from the city and she's going to get a birthday surprise - a fridge filled with Ina's home cooked Italian seafood. #FoodNetworkAU</t>
  </si>
  <si>
    <t>Chefs Ham It Up</t>
  </si>
  <si>
    <t>(S.4,Ep.8) Chefs Ham It Up - The chefs begin by making a barbecue blowout that won't blow their budget! Next, will Guy's eclectic grocery list put a damper on a date-night ham dinner? #FoodNetworkAU</t>
  </si>
  <si>
    <t>Mussels 3 Ways  From Ep 4</t>
  </si>
  <si>
    <t>Pantry Raid Xii: Turning Japanese</t>
  </si>
  <si>
    <t>(S.13,Ep.7) Pantry Raid XII: Turning Japanese - The ingredients for that beguiling Japanese concoction, miso soup, may seem a bit unusual until Alton demystifies them. #FoodNetworkAU</t>
  </si>
  <si>
    <t>My Sri Lanka With Peter Kuruvita Series 1 Episode 7</t>
  </si>
  <si>
    <t>Galle is home to a Dutch fort, built at the height of the medieval spice trade. Peter explores its streets and food stalls, which have been informed by centuries of social diversity. #FoodNetworkAU</t>
  </si>
  <si>
    <t>Hunter Valley</t>
  </si>
  <si>
    <t>(S.1,Ep.6) Hunter Valley - Ben and Curtis head for the Mecca of great wine and produce - the Hunter Valley. At the famous Tyrrell winery, they prepare a delicious lunch for the hosts. #FoodNetworkAU</t>
  </si>
  <si>
    <t>Reza: Spice Prince Of Vietnam Series 1 Ep 7</t>
  </si>
  <si>
    <t>(S.1,Ep.7) Chef Reza Mahammad ventures to the exotic and compelling Vietnam. He traces regional cuisine, ingredients and spices that inspire him to make his own Vietnamese-style dishes. #FoodNetworkAU</t>
  </si>
  <si>
    <t>Hot Stuff</t>
  </si>
  <si>
    <t>(S.22,Ep.9) Hot Stuff - Will the chefs think the 'chilified' baskets in this special competition are too hot to handle? In the first round the heat is on with habanero peppers. #FoodNetworkAU</t>
  </si>
  <si>
    <t>Worldwide Flavorfest</t>
  </si>
  <si>
    <t>(S.21,Ep.4) Worldwide Flavorfest - This trip, Guy's getting a taste of global flavour. In Cincinnati, the Jamaican joint firing up their trademark jerk chicken and spicy snapper. #FoodNetworkAU</t>
  </si>
  <si>
    <t>Working For Food</t>
  </si>
  <si>
    <t>(S.1,Ep.9) Working for Food - Andrew Zimmern looks back at the times he had to earn his food the hard way: by working for it! #FoodNetworkAU</t>
  </si>
  <si>
    <t>Cajun Cookouts</t>
  </si>
  <si>
    <t>(S.2,Ep.9) Cajun Cookouts - Roger Mooking heads to Louisiana to feast on classic Cajun cooking. In small town Mamou there's a big time smokehouse filled with Southern smoked favourites. #FoodNetworkAU</t>
  </si>
  <si>
    <t>Glazed Quail With Chickpea Fritters From Ep 8</t>
  </si>
  <si>
    <t>Isle Of Bute, Scotland</t>
  </si>
  <si>
    <t>Isle of Bute, Scotland - Some of your favourite moments so far from Luke Nguyen's culinary and cultural journey through the UK. #LukeNguyensUK</t>
  </si>
  <si>
    <t>Destination Flavour Down Under Series 1 Bitesize Ep 6</t>
  </si>
  <si>
    <t>Shane Delia's Spice Journey - Turkey S1 Bitesize Ep 10</t>
  </si>
  <si>
    <t>Some of the best moments so far from Shane Delia's culinary and cultural journey through the wondrous nation of Turkey. #SpiceJourmey</t>
  </si>
  <si>
    <t>Spelt Crust Nectarine Tart From Ep 7</t>
  </si>
  <si>
    <t>Rockin' Moroccan</t>
  </si>
  <si>
    <t>(S.25,Ep.10) Rockin' Moroccan - Rachael Ray shows you how to make impressive yet easy meals at home in 30 minutes. Today, Moroccan spiced lamb; and pistachio, garlic and mint couscous. #FoodNetworkAU</t>
  </si>
  <si>
    <t>Food Lovers Guide To Australia Series 3 Ep 10</t>
  </si>
  <si>
    <t>Maeve O'Meara and Joanna Savill continue to explore the best food and produce around. In this episode: Tasmanian cheese with a Czech cheese pioneer; and Vietnamese vegetable carving. #FoodNetworkAU</t>
  </si>
  <si>
    <t>Local Food Heroes</t>
  </si>
  <si>
    <t>(S.8,Ep.10) Local Food Heroes - Ina takes inspiration from the fabulous food found in the Hamptons to create new recipes in a piece for her Barefoot blog. #FoodNetworkAU</t>
  </si>
  <si>
    <t>Triple G A La No Cart</t>
  </si>
  <si>
    <t>(S.4,Ep.9) Triple G a la No Cart - The chefs make a Mediterranean feast using the least likely ingredients from the store's middle aisles; and take a hands-on approach to making salad. #FoodNetworkAU</t>
  </si>
  <si>
    <t>Luke Nguyen's France Series 1 Bitesize Ep 10</t>
  </si>
  <si>
    <t>Once And Future Fish, The</t>
  </si>
  <si>
    <t>(S.13,Ep.8) The Once and Future Fish - Concerned about the impact of over-fishing, Alton explores tasty and extremely sustainable farm-raised trout. #FoodNetworkAU</t>
  </si>
  <si>
    <t>My Sri Lanka With Peter Kuruvita Series 1 Episode 8</t>
  </si>
  <si>
    <t>The beaches of Sri Lanka's east coast are popular tourist destinations for surfers, swimmers and beach walkers, however Peter investigates lesser-known charms beyond the surf and sand. #FoodNetworkAU</t>
  </si>
  <si>
    <t>Reza: Spice Prince Of Vietnam Series 1 Ep 8</t>
  </si>
  <si>
    <t>(S.1,Ep.8) Chef Reza Mahammad ventures to the exotic and compelling Vietnam. He traces regional cuisine, ingredients and spices that inspire him to make his own Vietnamese-style dishes. #FoodNetworkAU</t>
  </si>
  <si>
    <t>Late Night Food Brawl</t>
  </si>
  <si>
    <t>(S.22,Ep.10) Late Night Food Brawl - It's a night owls' nosh-fest, when the chefs learn that they will be preparing decadent dishes best enjoyed in the late-night hours. #FoodNetworkAU</t>
  </si>
  <si>
    <t>Sweet Goats Cheese Croquette From Ep 4</t>
  </si>
  <si>
    <t>Small Town Standouts</t>
  </si>
  <si>
    <t>(S.21.Ep.5) Small Town Standouts - Guy's hitting up some small towns with big flavour. In Wisconsin, the roadside bar serving sandwiches with the bomb brisket and crispy pork belly. #FoodNetworkAU</t>
  </si>
  <si>
    <t>From The Vault: Volume 1</t>
  </si>
  <si>
    <t>(S.1,Ep.10) From the Vault: Volume 1 - From the lost clips to behind the scenes moments with the crew, Andrew shares some footage that's never made it into any Bizarre Foods episode. #FoodNetworkAU</t>
  </si>
  <si>
    <t>Crazy For Chicken</t>
  </si>
  <si>
    <t>(S.2,Ep.10) Crazy for Chicken - Roger Mooking travels across Massachusetts to meet two chefs who are putting a brand new spin on fire-roasted, rotisserie chicken. #FoodNetworkAU</t>
  </si>
  <si>
    <t>Destination Flavour - Japan Series 1 Bitesize Ep 6</t>
  </si>
  <si>
    <t>Some of your favourite moments so far from Adam Liaw's culinary journey through Japan. #DestFlavSBS</t>
  </si>
  <si>
    <t>Mexican Fiesta With Peter Kuruvita S1 Bitesize Ep 4</t>
  </si>
  <si>
    <t>Mini Custard Filo Pastries From Ep 6</t>
  </si>
  <si>
    <t>Destination Flavour Down Under Series 1 Bitesize Ep 7</t>
  </si>
  <si>
    <t>Edinburgh</t>
  </si>
  <si>
    <t>Edinburgh - Some of your favourite moments so far from Luke Nguyen's culinary and cultural journey through the UK. #LukeNguyensUK</t>
  </si>
  <si>
    <t>Destination Flavour - Japan Series 1 Bitesize Ep 7</t>
  </si>
  <si>
    <t>Some of your favourite moments from Adam Liaw's culinary journey across Japan and his wonderful cultural experences along the way. #DestFlavSBS</t>
  </si>
  <si>
    <t>Noodles And More</t>
  </si>
  <si>
    <t>(S.25,Ep.11) Noodles and More - Rachael shows you how to make impressive yet easy meals at home in 30 minutes. Today,  fried green beans and wasabi ranch; and mushroom teriyaki noodles. #FoodNetworkAU</t>
  </si>
  <si>
    <t>Festive Desserts</t>
  </si>
  <si>
    <t>(S.7,Ep.11) Festive Desserts - Giada makes delectable desserts that would be perfect for a fancy party, including, an espresso cake with Tuscan liquor buttercream and caramel glass. #FoodNetworkAU</t>
  </si>
  <si>
    <t>Food Lovers Guide To Australia Series 3 Ep 11</t>
  </si>
  <si>
    <t>Maeve O'Meara and Joanna Savill continue to explore the best food and produce around. In this episode: jam and pickle ladies; bush food and berries; and Thai and Malaysian cuisines. #FoodNetworkAU</t>
  </si>
  <si>
    <t>Old New York</t>
  </si>
  <si>
    <t>(S.9,Ep.1) Old New York - It's all about learning from New York's food greats today. After a smoked salmon and bagel masterclass, Ina learns about steak from a master butcher. #FoodNetworkAU</t>
  </si>
  <si>
    <t>Battle America!</t>
  </si>
  <si>
    <t>(S.4,Ep.10) Battle America! - Chefs from four distinct American regions vie for culinary supremacy. First up, turning a hometown hit into a homerun when you only get five ingredients. #FoodNetworkAU</t>
  </si>
  <si>
    <t>American Classics V: A Pound Of Cake</t>
  </si>
  <si>
    <t>(S.13,Ep.8) American Classics V: A Pound of Cake - The pound cake may have been born in Britain but Alton considers it to be an American classic. Join him as he explores its history. #FoodNetworkAU</t>
  </si>
  <si>
    <t>My Sri Lanka With Peter Kuruvita Series 1 Episode 9</t>
  </si>
  <si>
    <t>After thirty years of isolation due to civil war, Peter revisits the northern capital of Jaffna and its diverse peoplle, hiring an old Morris Oxford to traverse the city. #FoodNetworkAU</t>
  </si>
  <si>
    <t>Bellarine Peninsula</t>
  </si>
  <si>
    <t>(S.1,Ep.7) Bellarine Peninsula - Home to some of Victoria’s best surf spots is the beautiful Bellarine Peninsula. The boys take to the waters to help haul in a catch from a mussel farm. #FoodNetworkAU</t>
  </si>
  <si>
    <t>Spice Of Life With Bal Arneson</t>
  </si>
  <si>
    <t>Bungee Jumping</t>
  </si>
  <si>
    <t>(S.1,Ep.1) Bungee Jumping - Join Bal Arneson and her family on a one-of-a-kind adventure, and experience her fearless personality, unique cooking style and spice-inspired recipes. #FoodNetworkAU</t>
  </si>
  <si>
    <t>Reality TV Stars</t>
  </si>
  <si>
    <t>(S.22,Ep.11) Reality TV Stars - Tonight, US reality stars Renee Graziano, Travis Lofland, Amy Roloff and Kathy Wakile are ready for battle in the Chopped kitchen. #FoodNetworkAU</t>
  </si>
  <si>
    <t>London</t>
  </si>
  <si>
    <t>London - Some of your favourite moments so far from Luke Nguyen's culinary and cultural journey through the UK. #LukeNguyensUK</t>
  </si>
  <si>
    <t>One Street Wonders</t>
  </si>
  <si>
    <t>(S.21,Ep.6) One Street Wonders - This trip, Guy Fieri's headed to Cincinnati to three righteous restaurants all sitting pretty on one street. #FoodNetworkAU</t>
  </si>
  <si>
    <t>From The Vault: Volume 2</t>
  </si>
  <si>
    <t>(S.1,Ep.11) From the Vault: Volume 2 - Andrew presents another round of never-before-told-stories and moments with the crew - from hot wings in Chicago to Muskrat pate in Detroit. #FoodNetworkAU</t>
  </si>
  <si>
    <t>Food Traditions</t>
  </si>
  <si>
    <t>(S.,Ep.11) Food Traditions - Roger Mooking visits New England for two unique food traditions that celebrate family, friends and the community. #FoodNetworkAU</t>
  </si>
  <si>
    <t>Beer Bbq Lamb Ribs From Ep 5</t>
  </si>
  <si>
    <t>Destination Flavour Down Under Series 1 Bitesize Ep 8</t>
  </si>
  <si>
    <t>Brunch Time</t>
  </si>
  <si>
    <t>(S.1,Ep.2) Brunch Time - Rachael Ray and Guy Fieri mentor the most talented kid chefs in the country as they compete against each other in a series of culinary challenges. #FoodNetworkAU</t>
  </si>
  <si>
    <t>Spinach And Ricotta Ravioli From Ep 6</t>
  </si>
  <si>
    <t>Northumberland And Manchester</t>
  </si>
  <si>
    <t>Northumberland and Manchester - Some of your favourite moments so far from Luke Nguyen's culinary and cultural journey through the UK. #LukeNguyensUK</t>
  </si>
  <si>
    <t>Caramelised Pineapple Pie From Ep 5</t>
  </si>
  <si>
    <t>Blt Bld</t>
  </si>
  <si>
    <t>(S.26,Ep.1) BLT BLD - Rachael Ray shows you how to make impressive yet easy meals at home in 30 minutes. Today, risotto with bacon, leeks and tomatoes with eggs; and berry smash. #FoodNetworkAU</t>
  </si>
  <si>
    <t>Restaurant Tips</t>
  </si>
  <si>
    <t>(S.7,Ep.12) Restaurant Tips - Giada gives tips on how to make restaurant-style dishes in your own kitchen. The dishes are easy and delicious, like pan seared salmon with succotash. #FoodNetworkAU</t>
  </si>
  <si>
    <t>Food Lovers Guide To Australia Series 3 Ep 12</t>
  </si>
  <si>
    <t>Maeve O'Meara and Joanna Savill continue to explore the best food and produce around. In this episode: Japanese buckwheat noodles in Sydney; and oxtail soup in Perth's Swan Valley. #FoodNetworkAU</t>
  </si>
  <si>
    <t>What's Cooking In Brooklyn</t>
  </si>
  <si>
    <t>(S.9,Ep.2) What's Cooking in Brooklyn - Ina's checking out what's cooking in Brooklyn. She makes a Southern-style meal of Carolina grits with ham and gravy at Seersucker Restaurant. #FoodNetworkAU</t>
  </si>
  <si>
    <t>Something Spells Good</t>
  </si>
  <si>
    <t>(S.4,Ep.12) Something Spells Good -The chefs find that making your dish using only ingredients that begin with the letter M isn't as easy as ABC. Then they have to make a grilled salad. #FoodNetworkAU</t>
  </si>
  <si>
    <t>Destination Flavour - Japan Series 1 Bitesize Ep 8</t>
  </si>
  <si>
    <t>Some of your favourite moments from Adam Liaw's culinary and cultural journey across Japan. #DestFlavSBS</t>
  </si>
  <si>
    <t>Miami Heat</t>
  </si>
  <si>
    <t>(S.1,Ep.2) Miami Heat - Miami chef Sam Gorenstein is on a mission to give his fiancee the wedding of her dreams, but will his gourmet spin on chicken fingers be enough to seal the deal? #FoodNetworkAU</t>
  </si>
  <si>
    <t>Off-Road Eats In Arizona</t>
  </si>
  <si>
    <t>(S.6,Ep.2) Off-Road Eats in Arizona - Hosted by Tyler Florence, this show pits seven teams of mobile chefs in a cross-country race. The team that makes the least profit is eliminated! #FoodNetworkAU</t>
  </si>
  <si>
    <t>Mushroom And Cauliflower Gratin From Ep 7</t>
  </si>
  <si>
    <t>Thrill Of The Grill</t>
  </si>
  <si>
    <t>(S.22,Ep.12) Thrill of the Grill - The chefs learn that they must grill something in each round of this competition. For their appetisers the chefs discover watermelon and wine coolers. #FoodNetworkAU</t>
  </si>
  <si>
    <t>Mexican Fiesta With Peter Kuruvita S1 Bitesize Ep 5</t>
  </si>
  <si>
    <t>Old School Joints</t>
  </si>
  <si>
    <t>(S.21,Ep.7) Old School Joints - This trip, Guy's getting a taste of yesteryear. In Duluth, the Italian market/restaurant stacking up hearty homemade lasagna and a monster muffaletta. #FoodNetworkAU</t>
  </si>
  <si>
    <t>Hard To Swallow</t>
  </si>
  <si>
    <t>(S.1,Ep.12) Hard to Swallow - Mystery meat and fermented fish make the list as Andrew looks back at some challenging foods he's encountered - from putrid smells to gelatinous textures. #FoodNetworkAU</t>
  </si>
  <si>
    <t>Love For Lobsters In Maine</t>
  </si>
  <si>
    <t>(S.2,EP.12) Love for Lobsters in Maine - In Maine, the love for lobsters runs deep. Roger Mooking visits two places where piles of lobsters are cooked in the coolest wood-fired cookers. #FoodNetworkAU</t>
  </si>
  <si>
    <t>Wiltshire</t>
  </si>
  <si>
    <t>Wiltshire - Some of your favourite moments so far from Luke Nguyen's culinary and cultural journey through the UK. #LukeNguyensUK</t>
  </si>
  <si>
    <t>Destination Flavour Fillers Series 1 Ep 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</si>
</sst>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1"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4029075</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8220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89"/>
  <sheetViews>
    <sheetView tabSelected="1" view="pageBreakPreview" zoomScale="60" zoomScaleNormal="90" zoomScalePageLayoutView="0" workbookViewId="0" topLeftCell="A1">
      <pane ySplit="3" topLeftCell="A4" activePane="bottomLeft" state="frozen"/>
      <selection pane="topLeft" activeCell="A1" sqref="A1"/>
      <selection pane="bottomLeft" activeCell="E1" sqref="E1"/>
    </sheetView>
  </sheetViews>
  <sheetFormatPr defaultColWidth="9.140625" defaultRowHeight="15"/>
  <cols>
    <col min="1" max="1" width="18.421875" style="0" customWidth="1"/>
    <col min="2" max="2" width="15.28125" style="0" customWidth="1"/>
    <col min="3" max="3" width="55.57421875" style="1" customWidth="1"/>
    <col min="4" max="4" width="71.8515625" style="0" customWidth="1"/>
    <col min="5" max="5" width="255.7109375" style="1" bestFit="1" customWidth="1"/>
    <col min="6" max="7" width="26.57421875" style="0" customWidth="1"/>
    <col min="8" max="9" width="22.7109375" style="0" customWidth="1"/>
  </cols>
  <sheetData>
    <row r="1" spans="3:5" s="2" customFormat="1" ht="252" customHeight="1">
      <c r="C1" s="3"/>
      <c r="E1" s="3"/>
    </row>
    <row r="2" spans="1:5" s="5" customFormat="1" ht="64.5" customHeight="1">
      <c r="A2" s="4" t="s">
        <v>75</v>
      </c>
      <c r="B2" s="4"/>
      <c r="E2" s="6"/>
    </row>
    <row r="3" spans="1:10" ht="21">
      <c r="A3" s="8" t="s">
        <v>0</v>
      </c>
      <c r="B3" s="8" t="s">
        <v>1</v>
      </c>
      <c r="C3" s="8" t="s">
        <v>2</v>
      </c>
      <c r="D3" s="8" t="s">
        <v>5</v>
      </c>
      <c r="E3" s="8" t="s">
        <v>4</v>
      </c>
      <c r="F3" s="8" t="s">
        <v>7</v>
      </c>
      <c r="G3" s="8" t="s">
        <v>6</v>
      </c>
      <c r="H3" s="8" t="s">
        <v>3</v>
      </c>
      <c r="I3" s="8" t="s">
        <v>14</v>
      </c>
      <c r="J3" s="7"/>
    </row>
    <row r="4" spans="1:10" ht="21">
      <c r="A4" t="str">
        <f aca="true" t="shared" si="0" ref="A4:A51">"2015-11-22"</f>
        <v>2015-11-22</v>
      </c>
      <c r="B4" t="str">
        <f>"0530"</f>
        <v>0530</v>
      </c>
      <c r="C4" t="s">
        <v>16</v>
      </c>
      <c r="D4" t="s">
        <v>71</v>
      </c>
      <c r="E4" t="s">
        <v>76</v>
      </c>
      <c r="F4" t="s">
        <v>13</v>
      </c>
      <c r="G4" t="s">
        <v>10</v>
      </c>
      <c r="H4" t="s">
        <v>12</v>
      </c>
      <c r="J4" s="7"/>
    </row>
    <row r="5" spans="1:10" ht="21">
      <c r="A5" t="str">
        <f t="shared" si="0"/>
        <v>2015-11-22</v>
      </c>
      <c r="B5" t="str">
        <f>"0625"</f>
        <v>0625</v>
      </c>
      <c r="C5" t="s">
        <v>40</v>
      </c>
      <c r="D5" t="s">
        <v>77</v>
      </c>
      <c r="E5" t="s">
        <v>41</v>
      </c>
      <c r="F5" t="s">
        <v>11</v>
      </c>
      <c r="G5" t="s">
        <v>10</v>
      </c>
      <c r="H5" t="s">
        <v>8</v>
      </c>
      <c r="I5" t="s">
        <v>17</v>
      </c>
      <c r="J5" s="7"/>
    </row>
    <row r="6" spans="1:10" ht="21">
      <c r="A6" t="str">
        <f t="shared" si="0"/>
        <v>2015-11-22</v>
      </c>
      <c r="B6" t="str">
        <f>"0630"</f>
        <v>0630</v>
      </c>
      <c r="C6" t="s">
        <v>37</v>
      </c>
      <c r="D6" t="s">
        <v>72</v>
      </c>
      <c r="E6" t="s">
        <v>78</v>
      </c>
      <c r="F6" t="s">
        <v>13</v>
      </c>
      <c r="G6" t="s">
        <v>10</v>
      </c>
      <c r="H6" t="s">
        <v>8</v>
      </c>
      <c r="J6" s="7"/>
    </row>
    <row r="7" spans="1:10" ht="21">
      <c r="A7" t="str">
        <f t="shared" si="0"/>
        <v>2015-11-22</v>
      </c>
      <c r="B7" t="str">
        <f>"0700"</f>
        <v>0700</v>
      </c>
      <c r="C7" t="s">
        <v>79</v>
      </c>
      <c r="D7" t="s">
        <v>80</v>
      </c>
      <c r="E7" t="s">
        <v>81</v>
      </c>
      <c r="F7" t="s">
        <v>13</v>
      </c>
      <c r="G7" t="s">
        <v>10</v>
      </c>
      <c r="H7" t="s">
        <v>8</v>
      </c>
      <c r="J7" s="7"/>
    </row>
    <row r="8" spans="1:10" ht="21">
      <c r="A8" t="str">
        <f t="shared" si="0"/>
        <v>2015-11-22</v>
      </c>
      <c r="B8" t="str">
        <f>"0755"</f>
        <v>0755</v>
      </c>
      <c r="C8" t="s">
        <v>28</v>
      </c>
      <c r="D8" t="s">
        <v>82</v>
      </c>
      <c r="E8" t="s">
        <v>29</v>
      </c>
      <c r="F8" t="s">
        <v>11</v>
      </c>
      <c r="G8" t="s">
        <v>10</v>
      </c>
      <c r="H8" t="s">
        <v>8</v>
      </c>
      <c r="I8" t="s">
        <v>17</v>
      </c>
      <c r="J8" s="7"/>
    </row>
    <row r="9" spans="1:10" ht="21">
      <c r="A9" t="str">
        <f t="shared" si="0"/>
        <v>2015-11-22</v>
      </c>
      <c r="B9" t="str">
        <f>"0800"</f>
        <v>0800</v>
      </c>
      <c r="C9" t="s">
        <v>68</v>
      </c>
      <c r="D9" t="s">
        <v>69</v>
      </c>
      <c r="E9" t="s">
        <v>83</v>
      </c>
      <c r="F9" t="s">
        <v>13</v>
      </c>
      <c r="G9" t="s">
        <v>10</v>
      </c>
      <c r="H9" t="s">
        <v>8</v>
      </c>
      <c r="J9" s="7"/>
    </row>
    <row r="10" spans="1:10" ht="21">
      <c r="A10" t="str">
        <f t="shared" si="0"/>
        <v>2015-11-22</v>
      </c>
      <c r="B10" t="str">
        <f>"0855"</f>
        <v>0855</v>
      </c>
      <c r="C10" t="s">
        <v>44</v>
      </c>
      <c r="D10" t="s">
        <v>84</v>
      </c>
      <c r="E10" t="s">
        <v>51</v>
      </c>
      <c r="F10" t="s">
        <v>9</v>
      </c>
      <c r="H10" t="s">
        <v>8</v>
      </c>
      <c r="I10" t="s">
        <v>17</v>
      </c>
      <c r="J10" s="7"/>
    </row>
    <row r="11" spans="1:10" ht="21">
      <c r="A11" t="str">
        <f t="shared" si="0"/>
        <v>2015-11-22</v>
      </c>
      <c r="B11" t="str">
        <f>"0900"</f>
        <v>0900</v>
      </c>
      <c r="C11" t="s">
        <v>24</v>
      </c>
      <c r="D11" t="s">
        <v>63</v>
      </c>
      <c r="E11" t="s">
        <v>85</v>
      </c>
      <c r="F11" t="s">
        <v>13</v>
      </c>
      <c r="G11" t="s">
        <v>10</v>
      </c>
      <c r="H11" t="s">
        <v>8</v>
      </c>
      <c r="J11" s="7"/>
    </row>
    <row r="12" spans="1:10" ht="21">
      <c r="A12" t="str">
        <f t="shared" si="0"/>
        <v>2015-11-22</v>
      </c>
      <c r="B12" t="str">
        <f>"0930"</f>
        <v>0930</v>
      </c>
      <c r="C12" t="s">
        <v>32</v>
      </c>
      <c r="D12" t="s">
        <v>70</v>
      </c>
      <c r="E12" t="s">
        <v>86</v>
      </c>
      <c r="F12" t="s">
        <v>13</v>
      </c>
      <c r="G12" t="s">
        <v>10</v>
      </c>
      <c r="H12" t="s">
        <v>12</v>
      </c>
      <c r="J12" s="7"/>
    </row>
    <row r="13" spans="1:10" ht="21">
      <c r="A13" t="str">
        <f t="shared" si="0"/>
        <v>2015-11-22</v>
      </c>
      <c r="B13" t="str">
        <f>"1025"</f>
        <v>1025</v>
      </c>
      <c r="C13" t="s">
        <v>73</v>
      </c>
      <c r="D13" t="s">
        <v>87</v>
      </c>
      <c r="E13" t="s">
        <v>74</v>
      </c>
      <c r="F13" t="s">
        <v>11</v>
      </c>
      <c r="G13" t="s">
        <v>10</v>
      </c>
      <c r="H13" t="s">
        <v>8</v>
      </c>
      <c r="I13" t="s">
        <v>17</v>
      </c>
      <c r="J13" s="7"/>
    </row>
    <row r="14" spans="1:10" ht="21">
      <c r="A14" t="str">
        <f t="shared" si="0"/>
        <v>2015-11-22</v>
      </c>
      <c r="B14" t="str">
        <f>"1030"</f>
        <v>1030</v>
      </c>
      <c r="C14" t="s">
        <v>15</v>
      </c>
      <c r="D14" t="s">
        <v>62</v>
      </c>
      <c r="E14" t="s">
        <v>88</v>
      </c>
      <c r="F14" t="s">
        <v>13</v>
      </c>
      <c r="G14" t="s">
        <v>10</v>
      </c>
      <c r="H14" t="s">
        <v>8</v>
      </c>
      <c r="J14" s="7"/>
    </row>
    <row r="15" spans="1:10" ht="21">
      <c r="A15" t="str">
        <f t="shared" si="0"/>
        <v>2015-11-22</v>
      </c>
      <c r="B15" t="str">
        <f>"1100"</f>
        <v>1100</v>
      </c>
      <c r="C15" t="s">
        <v>66</v>
      </c>
      <c r="D15" t="s">
        <v>67</v>
      </c>
      <c r="E15" t="s">
        <v>89</v>
      </c>
      <c r="F15" t="s">
        <v>13</v>
      </c>
      <c r="G15" t="s">
        <v>10</v>
      </c>
      <c r="H15" t="s">
        <v>8</v>
      </c>
      <c r="J15" s="7"/>
    </row>
    <row r="16" spans="1:10" ht="21">
      <c r="A16" t="str">
        <f t="shared" si="0"/>
        <v>2015-11-22</v>
      </c>
      <c r="B16" t="str">
        <f>"1155"</f>
        <v>1155</v>
      </c>
      <c r="C16" t="s">
        <v>33</v>
      </c>
      <c r="D16" t="s">
        <v>34</v>
      </c>
      <c r="E16" t="s">
        <v>90</v>
      </c>
      <c r="F16" t="s">
        <v>11</v>
      </c>
      <c r="G16" t="s">
        <v>10</v>
      </c>
      <c r="H16" t="s">
        <v>8</v>
      </c>
      <c r="I16" t="s">
        <v>17</v>
      </c>
      <c r="J16" s="7"/>
    </row>
    <row r="17" spans="1:10" ht="21">
      <c r="A17" t="str">
        <f t="shared" si="0"/>
        <v>2015-11-22</v>
      </c>
      <c r="B17" t="str">
        <f>"1200"</f>
        <v>1200</v>
      </c>
      <c r="C17" t="s">
        <v>26</v>
      </c>
      <c r="D17" t="s">
        <v>64</v>
      </c>
      <c r="E17" t="s">
        <v>91</v>
      </c>
      <c r="F17" t="s">
        <v>13</v>
      </c>
      <c r="G17" t="s">
        <v>10</v>
      </c>
      <c r="H17" t="s">
        <v>8</v>
      </c>
      <c r="J17" s="7"/>
    </row>
    <row r="18" spans="1:10" ht="21">
      <c r="A18" t="str">
        <f t="shared" si="0"/>
        <v>2015-11-22</v>
      </c>
      <c r="B18" t="str">
        <f>"1230"</f>
        <v>1230</v>
      </c>
      <c r="C18" t="s">
        <v>27</v>
      </c>
      <c r="D18" t="s">
        <v>65</v>
      </c>
      <c r="E18" t="s">
        <v>92</v>
      </c>
      <c r="F18" t="s">
        <v>13</v>
      </c>
      <c r="G18" t="s">
        <v>10</v>
      </c>
      <c r="H18" t="s">
        <v>12</v>
      </c>
      <c r="J18" s="7"/>
    </row>
    <row r="19" spans="1:10" ht="21">
      <c r="A19" t="str">
        <f t="shared" si="0"/>
        <v>2015-11-22</v>
      </c>
      <c r="B19" t="str">
        <f>"1325"</f>
        <v>1325</v>
      </c>
      <c r="C19" t="s">
        <v>55</v>
      </c>
      <c r="D19" t="s">
        <v>57</v>
      </c>
      <c r="E19" t="s">
        <v>58</v>
      </c>
      <c r="F19" t="s">
        <v>9</v>
      </c>
      <c r="H19" t="s">
        <v>8</v>
      </c>
      <c r="I19" t="s">
        <v>17</v>
      </c>
      <c r="J19" s="7"/>
    </row>
    <row r="20" spans="1:10" ht="21">
      <c r="A20" t="str">
        <f t="shared" si="0"/>
        <v>2015-11-22</v>
      </c>
      <c r="B20" t="str">
        <f>"1330"</f>
        <v>1330</v>
      </c>
      <c r="C20" t="s">
        <v>16</v>
      </c>
      <c r="D20" t="s">
        <v>71</v>
      </c>
      <c r="E20" t="s">
        <v>76</v>
      </c>
      <c r="F20" t="s">
        <v>13</v>
      </c>
      <c r="G20" t="s">
        <v>10</v>
      </c>
      <c r="H20" t="s">
        <v>12</v>
      </c>
      <c r="J20" s="7"/>
    </row>
    <row r="21" spans="1:10" ht="21">
      <c r="A21" t="str">
        <f t="shared" si="0"/>
        <v>2015-11-22</v>
      </c>
      <c r="B21" t="str">
        <f>"1425"</f>
        <v>1425</v>
      </c>
      <c r="C21" t="s">
        <v>28</v>
      </c>
      <c r="D21" t="s">
        <v>93</v>
      </c>
      <c r="E21" t="s">
        <v>29</v>
      </c>
      <c r="F21" t="s">
        <v>11</v>
      </c>
      <c r="G21" t="s">
        <v>10</v>
      </c>
      <c r="H21" t="s">
        <v>8</v>
      </c>
      <c r="I21" t="s">
        <v>17</v>
      </c>
      <c r="J21" s="7"/>
    </row>
    <row r="22" spans="1:10" ht="21">
      <c r="A22" t="str">
        <f t="shared" si="0"/>
        <v>2015-11-22</v>
      </c>
      <c r="B22" t="str">
        <f>"1430"</f>
        <v>1430</v>
      </c>
      <c r="C22" t="s">
        <v>68</v>
      </c>
      <c r="D22" t="s">
        <v>69</v>
      </c>
      <c r="E22" t="s">
        <v>83</v>
      </c>
      <c r="F22" t="s">
        <v>13</v>
      </c>
      <c r="G22" t="s">
        <v>10</v>
      </c>
      <c r="H22" t="s">
        <v>8</v>
      </c>
      <c r="J22" s="7"/>
    </row>
    <row r="23" spans="1:10" ht="21">
      <c r="A23" t="str">
        <f t="shared" si="0"/>
        <v>2015-11-22</v>
      </c>
      <c r="B23" t="str">
        <f>"1525"</f>
        <v>1525</v>
      </c>
      <c r="C23" t="s">
        <v>38</v>
      </c>
      <c r="D23" t="s">
        <v>94</v>
      </c>
      <c r="E23" t="s">
        <v>95</v>
      </c>
      <c r="F23" t="s">
        <v>11</v>
      </c>
      <c r="G23" t="s">
        <v>10</v>
      </c>
      <c r="H23" t="s">
        <v>8</v>
      </c>
      <c r="I23" t="s">
        <v>17</v>
      </c>
      <c r="J23" s="7"/>
    </row>
    <row r="24" spans="1:10" ht="21">
      <c r="A24" t="str">
        <f t="shared" si="0"/>
        <v>2015-11-22</v>
      </c>
      <c r="B24" t="str">
        <f>"1530"</f>
        <v>1530</v>
      </c>
      <c r="C24" t="s">
        <v>15</v>
      </c>
      <c r="D24" t="s">
        <v>96</v>
      </c>
      <c r="E24" t="s">
        <v>97</v>
      </c>
      <c r="F24" t="s">
        <v>13</v>
      </c>
      <c r="G24" t="s">
        <v>10</v>
      </c>
      <c r="H24" t="s">
        <v>8</v>
      </c>
      <c r="J24" s="7"/>
    </row>
    <row r="25" spans="1:10" ht="21">
      <c r="A25" t="str">
        <f t="shared" si="0"/>
        <v>2015-11-22</v>
      </c>
      <c r="B25" t="str">
        <f>"1600"</f>
        <v>1600</v>
      </c>
      <c r="C25" t="s">
        <v>24</v>
      </c>
      <c r="D25" t="s">
        <v>98</v>
      </c>
      <c r="E25" t="s">
        <v>99</v>
      </c>
      <c r="F25" t="s">
        <v>13</v>
      </c>
      <c r="G25" t="s">
        <v>10</v>
      </c>
      <c r="H25" t="s">
        <v>8</v>
      </c>
      <c r="J25" s="7"/>
    </row>
    <row r="26" spans="1:10" ht="21">
      <c r="A26" t="str">
        <f t="shared" si="0"/>
        <v>2015-11-22</v>
      </c>
      <c r="B26" t="str">
        <f>"1630"</f>
        <v>1630</v>
      </c>
      <c r="C26" t="s">
        <v>25</v>
      </c>
      <c r="D26" t="s">
        <v>100</v>
      </c>
      <c r="E26" t="s">
        <v>101</v>
      </c>
      <c r="F26" t="s">
        <v>11</v>
      </c>
      <c r="G26" t="s">
        <v>10</v>
      </c>
      <c r="H26" t="s">
        <v>8</v>
      </c>
      <c r="I26" t="s">
        <v>17</v>
      </c>
      <c r="J26" s="7"/>
    </row>
    <row r="27" spans="1:10" ht="21">
      <c r="A27" t="str">
        <f t="shared" si="0"/>
        <v>2015-11-22</v>
      </c>
      <c r="B27" t="str">
        <f>"1700"</f>
        <v>1700</v>
      </c>
      <c r="C27" t="s">
        <v>26</v>
      </c>
      <c r="D27" t="s">
        <v>102</v>
      </c>
      <c r="E27" t="s">
        <v>103</v>
      </c>
      <c r="F27" t="s">
        <v>13</v>
      </c>
      <c r="G27" t="s">
        <v>10</v>
      </c>
      <c r="H27" t="s">
        <v>8</v>
      </c>
      <c r="J27" s="7"/>
    </row>
    <row r="28" spans="1:10" ht="21">
      <c r="A28" t="str">
        <f t="shared" si="0"/>
        <v>2015-11-22</v>
      </c>
      <c r="B28" t="str">
        <f>"1730"</f>
        <v>1730</v>
      </c>
      <c r="C28" t="s">
        <v>79</v>
      </c>
      <c r="D28" t="s">
        <v>80</v>
      </c>
      <c r="E28" t="s">
        <v>81</v>
      </c>
      <c r="F28" t="s">
        <v>13</v>
      </c>
      <c r="G28" t="s">
        <v>10</v>
      </c>
      <c r="H28" t="s">
        <v>8</v>
      </c>
      <c r="J28" s="7"/>
    </row>
    <row r="29" spans="1:10" ht="21">
      <c r="A29" t="str">
        <f t="shared" si="0"/>
        <v>2015-11-22</v>
      </c>
      <c r="B29" t="str">
        <f>"1825"</f>
        <v>1825</v>
      </c>
      <c r="C29" t="s">
        <v>33</v>
      </c>
      <c r="D29" t="s">
        <v>104</v>
      </c>
      <c r="E29" t="s">
        <v>35</v>
      </c>
      <c r="F29" t="s">
        <v>11</v>
      </c>
      <c r="G29" t="s">
        <v>10</v>
      </c>
      <c r="H29" t="s">
        <v>8</v>
      </c>
      <c r="I29" t="s">
        <v>17</v>
      </c>
      <c r="J29" s="7"/>
    </row>
    <row r="30" spans="1:10" ht="21">
      <c r="A30" t="str">
        <f t="shared" si="0"/>
        <v>2015-11-22</v>
      </c>
      <c r="B30" t="str">
        <f>"1830"</f>
        <v>1830</v>
      </c>
      <c r="C30" t="s">
        <v>105</v>
      </c>
      <c r="D30" t="s">
        <v>106</v>
      </c>
      <c r="E30" t="s">
        <v>107</v>
      </c>
      <c r="F30" t="s">
        <v>13</v>
      </c>
      <c r="G30" t="s">
        <v>10</v>
      </c>
      <c r="H30" t="s">
        <v>12</v>
      </c>
      <c r="J30" s="7"/>
    </row>
    <row r="31" spans="1:10" ht="21">
      <c r="A31" t="str">
        <f t="shared" si="0"/>
        <v>2015-11-22</v>
      </c>
      <c r="B31" t="str">
        <f>"1925"</f>
        <v>1925</v>
      </c>
      <c r="C31" t="s">
        <v>44</v>
      </c>
      <c r="D31" t="s">
        <v>108</v>
      </c>
      <c r="E31" t="s">
        <v>51</v>
      </c>
      <c r="F31" t="s">
        <v>9</v>
      </c>
      <c r="H31" t="s">
        <v>8</v>
      </c>
      <c r="I31" t="s">
        <v>17</v>
      </c>
      <c r="J31" s="7"/>
    </row>
    <row r="32" spans="1:10" ht="21">
      <c r="A32" t="str">
        <f t="shared" si="0"/>
        <v>2015-11-22</v>
      </c>
      <c r="B32" t="str">
        <f>"1930"</f>
        <v>1930</v>
      </c>
      <c r="C32" t="s">
        <v>109</v>
      </c>
      <c r="D32" t="s">
        <v>110</v>
      </c>
      <c r="E32" t="s">
        <v>111</v>
      </c>
      <c r="F32" t="s">
        <v>13</v>
      </c>
      <c r="G32" t="s">
        <v>10</v>
      </c>
      <c r="H32" t="s">
        <v>12</v>
      </c>
      <c r="J32" s="7"/>
    </row>
    <row r="33" spans="1:10" ht="21">
      <c r="A33" t="str">
        <f t="shared" si="0"/>
        <v>2015-11-22</v>
      </c>
      <c r="B33" t="str">
        <f>"2025"</f>
        <v>2025</v>
      </c>
      <c r="C33" t="s">
        <v>40</v>
      </c>
      <c r="D33" t="s">
        <v>112</v>
      </c>
      <c r="E33" t="s">
        <v>41</v>
      </c>
      <c r="F33" t="s">
        <v>11</v>
      </c>
      <c r="G33" t="s">
        <v>10</v>
      </c>
      <c r="H33" t="s">
        <v>8</v>
      </c>
      <c r="I33" t="s">
        <v>17</v>
      </c>
      <c r="J33" s="7"/>
    </row>
    <row r="34" spans="1:10" ht="21">
      <c r="A34" t="str">
        <f t="shared" si="0"/>
        <v>2015-11-22</v>
      </c>
      <c r="B34" t="str">
        <f>"2030"</f>
        <v>2030</v>
      </c>
      <c r="C34" t="s">
        <v>32</v>
      </c>
      <c r="D34" t="s">
        <v>113</v>
      </c>
      <c r="E34" t="s">
        <v>114</v>
      </c>
      <c r="F34" t="s">
        <v>13</v>
      </c>
      <c r="G34" t="s">
        <v>10</v>
      </c>
      <c r="H34" t="s">
        <v>12</v>
      </c>
      <c r="J34" s="7"/>
    </row>
    <row r="35" spans="1:10" ht="21">
      <c r="A35" t="str">
        <f t="shared" si="0"/>
        <v>2015-11-22</v>
      </c>
      <c r="B35" t="str">
        <f>"2125"</f>
        <v>2125</v>
      </c>
      <c r="C35" t="s">
        <v>28</v>
      </c>
      <c r="D35" t="s">
        <v>115</v>
      </c>
      <c r="E35" t="s">
        <v>53</v>
      </c>
      <c r="F35" t="s">
        <v>11</v>
      </c>
      <c r="G35" t="s">
        <v>10</v>
      </c>
      <c r="H35" t="s">
        <v>8</v>
      </c>
      <c r="I35" t="s">
        <v>17</v>
      </c>
      <c r="J35" s="7"/>
    </row>
    <row r="36" spans="1:10" ht="21">
      <c r="A36" t="str">
        <f t="shared" si="0"/>
        <v>2015-11-22</v>
      </c>
      <c r="B36" t="str">
        <f>"2130"</f>
        <v>2130</v>
      </c>
      <c r="C36" t="s">
        <v>36</v>
      </c>
      <c r="D36" t="s">
        <v>116</v>
      </c>
      <c r="E36" t="s">
        <v>117</v>
      </c>
      <c r="F36" t="s">
        <v>13</v>
      </c>
      <c r="G36" t="s">
        <v>10</v>
      </c>
      <c r="H36" t="s">
        <v>8</v>
      </c>
      <c r="J36" s="7"/>
    </row>
    <row r="37" spans="1:10" ht="21">
      <c r="A37" t="str">
        <f t="shared" si="0"/>
        <v>2015-11-22</v>
      </c>
      <c r="B37" t="str">
        <f>"2200"</f>
        <v>2200</v>
      </c>
      <c r="C37" t="s">
        <v>16</v>
      </c>
      <c r="D37" t="s">
        <v>118</v>
      </c>
      <c r="E37" t="s">
        <v>119</v>
      </c>
      <c r="F37" t="s">
        <v>13</v>
      </c>
      <c r="G37" t="s">
        <v>10</v>
      </c>
      <c r="H37" t="s">
        <v>12</v>
      </c>
      <c r="J37" s="7"/>
    </row>
    <row r="38" spans="1:10" ht="21">
      <c r="A38" t="str">
        <f t="shared" si="0"/>
        <v>2015-11-22</v>
      </c>
      <c r="B38" t="str">
        <f>"2255"</f>
        <v>2255</v>
      </c>
      <c r="C38" t="s">
        <v>37</v>
      </c>
      <c r="D38" t="s">
        <v>120</v>
      </c>
      <c r="E38" t="s">
        <v>121</v>
      </c>
      <c r="F38" t="s">
        <v>13</v>
      </c>
      <c r="G38" t="s">
        <v>10</v>
      </c>
      <c r="H38" t="s">
        <v>8</v>
      </c>
      <c r="J38" s="7"/>
    </row>
    <row r="39" spans="1:10" ht="21">
      <c r="A39" t="str">
        <f t="shared" si="0"/>
        <v>2015-11-22</v>
      </c>
      <c r="B39" t="str">
        <f>"2325"</f>
        <v>2325</v>
      </c>
      <c r="C39" t="s">
        <v>18</v>
      </c>
      <c r="D39" t="s">
        <v>122</v>
      </c>
      <c r="E39" t="s">
        <v>19</v>
      </c>
      <c r="F39" t="s">
        <v>11</v>
      </c>
      <c r="G39" t="s">
        <v>20</v>
      </c>
      <c r="H39" t="s">
        <v>8</v>
      </c>
      <c r="I39" t="s">
        <v>17</v>
      </c>
      <c r="J39" s="7"/>
    </row>
    <row r="40" spans="1:10" ht="21">
      <c r="A40" t="str">
        <f t="shared" si="0"/>
        <v>2015-11-22</v>
      </c>
      <c r="B40" t="str">
        <f>"2330"</f>
        <v>2330</v>
      </c>
      <c r="C40" t="s">
        <v>105</v>
      </c>
      <c r="D40" t="s">
        <v>106</v>
      </c>
      <c r="E40" t="s">
        <v>107</v>
      </c>
      <c r="F40" t="s">
        <v>13</v>
      </c>
      <c r="G40" t="s">
        <v>10</v>
      </c>
      <c r="H40" t="s">
        <v>12</v>
      </c>
      <c r="J40" s="7"/>
    </row>
    <row r="41" spans="1:10" ht="21">
      <c r="A41" t="str">
        <f t="shared" si="0"/>
        <v>2015-11-22</v>
      </c>
      <c r="B41" t="str">
        <f>"2425"</f>
        <v>2425</v>
      </c>
      <c r="C41" t="s">
        <v>28</v>
      </c>
      <c r="D41" t="s">
        <v>123</v>
      </c>
      <c r="E41" t="s">
        <v>53</v>
      </c>
      <c r="F41" t="s">
        <v>11</v>
      </c>
      <c r="G41" t="s">
        <v>10</v>
      </c>
      <c r="H41" t="s">
        <v>8</v>
      </c>
      <c r="I41" t="s">
        <v>17</v>
      </c>
      <c r="J41" s="7"/>
    </row>
    <row r="42" spans="1:10" ht="21">
      <c r="A42" t="str">
        <f t="shared" si="0"/>
        <v>2015-11-22</v>
      </c>
      <c r="B42" t="str">
        <f>"2430"</f>
        <v>2430</v>
      </c>
      <c r="C42" t="s">
        <v>109</v>
      </c>
      <c r="D42" t="s">
        <v>110</v>
      </c>
      <c r="E42" t="s">
        <v>111</v>
      </c>
      <c r="F42" t="s">
        <v>13</v>
      </c>
      <c r="G42" t="s">
        <v>10</v>
      </c>
      <c r="H42" t="s">
        <v>12</v>
      </c>
      <c r="J42" s="7"/>
    </row>
    <row r="43" spans="1:10" ht="21">
      <c r="A43" t="str">
        <f t="shared" si="0"/>
        <v>2015-11-22</v>
      </c>
      <c r="B43" t="str">
        <f>"2525"</f>
        <v>2525</v>
      </c>
      <c r="C43" t="s">
        <v>44</v>
      </c>
      <c r="D43" t="s">
        <v>45</v>
      </c>
      <c r="E43" t="s">
        <v>46</v>
      </c>
      <c r="F43" t="s">
        <v>11</v>
      </c>
      <c r="G43" t="s">
        <v>10</v>
      </c>
      <c r="H43" t="s">
        <v>8</v>
      </c>
      <c r="I43" t="s">
        <v>17</v>
      </c>
      <c r="J43" s="7"/>
    </row>
    <row r="44" spans="1:10" ht="21">
      <c r="A44" t="str">
        <f t="shared" si="0"/>
        <v>2015-11-22</v>
      </c>
      <c r="B44" t="str">
        <f>"2530"</f>
        <v>2530</v>
      </c>
      <c r="C44" t="s">
        <v>79</v>
      </c>
      <c r="D44" t="s">
        <v>80</v>
      </c>
      <c r="E44" t="s">
        <v>81</v>
      </c>
      <c r="F44" t="s">
        <v>13</v>
      </c>
      <c r="G44" t="s">
        <v>10</v>
      </c>
      <c r="H44" t="s">
        <v>8</v>
      </c>
      <c r="J44" s="7"/>
    </row>
    <row r="45" spans="1:10" ht="21">
      <c r="A45" t="str">
        <f t="shared" si="0"/>
        <v>2015-11-22</v>
      </c>
      <c r="B45" t="str">
        <f>"2625"</f>
        <v>2625</v>
      </c>
      <c r="C45" t="s">
        <v>52</v>
      </c>
      <c r="D45" t="s">
        <v>124</v>
      </c>
      <c r="E45" t="s">
        <v>125</v>
      </c>
      <c r="F45" t="s">
        <v>11</v>
      </c>
      <c r="G45" t="s">
        <v>10</v>
      </c>
      <c r="H45" t="s">
        <v>8</v>
      </c>
      <c r="I45" t="s">
        <v>17</v>
      </c>
      <c r="J45" s="7"/>
    </row>
    <row r="46" spans="1:10" ht="21">
      <c r="A46" t="str">
        <f t="shared" si="0"/>
        <v>2015-11-22</v>
      </c>
      <c r="B46" t="str">
        <f>"2630"</f>
        <v>2630</v>
      </c>
      <c r="C46" t="s">
        <v>15</v>
      </c>
      <c r="D46" t="s">
        <v>96</v>
      </c>
      <c r="E46" t="s">
        <v>97</v>
      </c>
      <c r="F46" t="s">
        <v>13</v>
      </c>
      <c r="G46" t="s">
        <v>10</v>
      </c>
      <c r="H46" t="s">
        <v>8</v>
      </c>
      <c r="J46" s="7"/>
    </row>
    <row r="47" spans="1:10" ht="21">
      <c r="A47" t="str">
        <f t="shared" si="0"/>
        <v>2015-11-22</v>
      </c>
      <c r="B47" t="str">
        <f>"2700"</f>
        <v>2700</v>
      </c>
      <c r="C47" t="s">
        <v>24</v>
      </c>
      <c r="D47" t="s">
        <v>98</v>
      </c>
      <c r="E47" t="s">
        <v>99</v>
      </c>
      <c r="F47" t="s">
        <v>13</v>
      </c>
      <c r="G47" t="s">
        <v>10</v>
      </c>
      <c r="H47" t="s">
        <v>8</v>
      </c>
      <c r="J47" s="7"/>
    </row>
    <row r="48" spans="1:10" ht="21">
      <c r="A48" t="str">
        <f t="shared" si="0"/>
        <v>2015-11-22</v>
      </c>
      <c r="B48" t="str">
        <f>"2730"</f>
        <v>2730</v>
      </c>
      <c r="C48" t="s">
        <v>25</v>
      </c>
      <c r="D48" t="s">
        <v>100</v>
      </c>
      <c r="E48" t="s">
        <v>101</v>
      </c>
      <c r="F48" t="s">
        <v>11</v>
      </c>
      <c r="G48" t="s">
        <v>10</v>
      </c>
      <c r="H48" t="s">
        <v>8</v>
      </c>
      <c r="I48" t="s">
        <v>17</v>
      </c>
      <c r="J48" s="7"/>
    </row>
    <row r="49" spans="1:10" ht="21">
      <c r="A49" t="str">
        <f t="shared" si="0"/>
        <v>2015-11-22</v>
      </c>
      <c r="B49" t="str">
        <f>"2800"</f>
        <v>2800</v>
      </c>
      <c r="C49" t="s">
        <v>26</v>
      </c>
      <c r="D49" t="s">
        <v>102</v>
      </c>
      <c r="E49" t="s">
        <v>103</v>
      </c>
      <c r="F49" t="s">
        <v>13</v>
      </c>
      <c r="G49" t="s">
        <v>10</v>
      </c>
      <c r="H49" t="s">
        <v>8</v>
      </c>
      <c r="J49" s="7"/>
    </row>
    <row r="50" spans="1:10" ht="21">
      <c r="A50" t="str">
        <f t="shared" si="0"/>
        <v>2015-11-22</v>
      </c>
      <c r="B50" t="str">
        <f>"2830"</f>
        <v>2830</v>
      </c>
      <c r="C50" t="s">
        <v>37</v>
      </c>
      <c r="D50" t="s">
        <v>120</v>
      </c>
      <c r="E50" t="s">
        <v>121</v>
      </c>
      <c r="F50" t="s">
        <v>13</v>
      </c>
      <c r="G50" t="s">
        <v>10</v>
      </c>
      <c r="H50" t="s">
        <v>8</v>
      </c>
      <c r="J50" s="7"/>
    </row>
    <row r="51" spans="1:10" ht="21">
      <c r="A51" t="str">
        <f aca="true" t="shared" si="1" ref="A51:A98">"2015-11-23"</f>
        <v>2015-11-23</v>
      </c>
      <c r="B51" t="str">
        <f>"0500"</f>
        <v>0500</v>
      </c>
      <c r="C51" t="s">
        <v>36</v>
      </c>
      <c r="D51" t="s">
        <v>116</v>
      </c>
      <c r="E51" t="s">
        <v>117</v>
      </c>
      <c r="F51" t="s">
        <v>13</v>
      </c>
      <c r="G51" t="s">
        <v>10</v>
      </c>
      <c r="H51" t="s">
        <v>8</v>
      </c>
      <c r="J51" s="7"/>
    </row>
    <row r="52" spans="1:10" ht="21">
      <c r="A52" t="str">
        <f t="shared" si="1"/>
        <v>2015-11-23</v>
      </c>
      <c r="B52" t="str">
        <f>"0530"</f>
        <v>0530</v>
      </c>
      <c r="C52" t="s">
        <v>16</v>
      </c>
      <c r="D52" t="s">
        <v>118</v>
      </c>
      <c r="E52" t="s">
        <v>119</v>
      </c>
      <c r="F52" t="s">
        <v>13</v>
      </c>
      <c r="G52" t="s">
        <v>10</v>
      </c>
      <c r="H52" t="s">
        <v>12</v>
      </c>
      <c r="J52" s="7"/>
    </row>
    <row r="53" spans="1:10" ht="21">
      <c r="A53" t="str">
        <f t="shared" si="1"/>
        <v>2015-11-23</v>
      </c>
      <c r="B53" t="str">
        <f>"0625"</f>
        <v>0625</v>
      </c>
      <c r="C53" t="s">
        <v>126</v>
      </c>
      <c r="D53" t="s">
        <v>127</v>
      </c>
      <c r="E53" t="s">
        <v>128</v>
      </c>
      <c r="F53" t="s">
        <v>11</v>
      </c>
      <c r="G53" t="s">
        <v>10</v>
      </c>
      <c r="H53" t="s">
        <v>8</v>
      </c>
      <c r="I53" t="s">
        <v>17</v>
      </c>
      <c r="J53" s="7"/>
    </row>
    <row r="54" spans="1:10" ht="21">
      <c r="A54" t="str">
        <f t="shared" si="1"/>
        <v>2015-11-23</v>
      </c>
      <c r="B54" t="str">
        <f>"0630"</f>
        <v>0630</v>
      </c>
      <c r="C54" t="s">
        <v>37</v>
      </c>
      <c r="D54" t="s">
        <v>120</v>
      </c>
      <c r="E54" t="s">
        <v>121</v>
      </c>
      <c r="F54" t="s">
        <v>13</v>
      </c>
      <c r="G54" t="s">
        <v>10</v>
      </c>
      <c r="H54" t="s">
        <v>8</v>
      </c>
      <c r="J54" s="7"/>
    </row>
    <row r="55" spans="1:10" ht="21">
      <c r="A55" t="str">
        <f t="shared" si="1"/>
        <v>2015-11-23</v>
      </c>
      <c r="B55" t="str">
        <f>"0700"</f>
        <v>0700</v>
      </c>
      <c r="C55" t="s">
        <v>105</v>
      </c>
      <c r="D55" t="s">
        <v>106</v>
      </c>
      <c r="E55" t="s">
        <v>107</v>
      </c>
      <c r="F55" t="s">
        <v>13</v>
      </c>
      <c r="G55" t="s">
        <v>10</v>
      </c>
      <c r="H55" t="s">
        <v>12</v>
      </c>
      <c r="J55" s="7"/>
    </row>
    <row r="56" spans="1:10" ht="21">
      <c r="A56" t="str">
        <f t="shared" si="1"/>
        <v>2015-11-23</v>
      </c>
      <c r="B56" t="str">
        <f>"0755"</f>
        <v>0755</v>
      </c>
      <c r="C56" t="s">
        <v>38</v>
      </c>
      <c r="D56" t="s">
        <v>59</v>
      </c>
      <c r="E56" t="s">
        <v>39</v>
      </c>
      <c r="F56" t="s">
        <v>11</v>
      </c>
      <c r="G56" t="s">
        <v>10</v>
      </c>
      <c r="H56" t="s">
        <v>8</v>
      </c>
      <c r="I56" t="s">
        <v>17</v>
      </c>
      <c r="J56" s="7"/>
    </row>
    <row r="57" spans="1:10" ht="21">
      <c r="A57" t="str">
        <f t="shared" si="1"/>
        <v>2015-11-23</v>
      </c>
      <c r="B57" t="str">
        <f>"0800"</f>
        <v>0800</v>
      </c>
      <c r="C57" t="s">
        <v>109</v>
      </c>
      <c r="D57" t="s">
        <v>110</v>
      </c>
      <c r="E57" t="s">
        <v>111</v>
      </c>
      <c r="F57" t="s">
        <v>13</v>
      </c>
      <c r="G57" t="s">
        <v>10</v>
      </c>
      <c r="H57" t="s">
        <v>12</v>
      </c>
      <c r="J57" s="7"/>
    </row>
    <row r="58" spans="1:10" ht="21">
      <c r="A58" t="str">
        <f t="shared" si="1"/>
        <v>2015-11-23</v>
      </c>
      <c r="B58" t="str">
        <f>"0855"</f>
        <v>0855</v>
      </c>
      <c r="C58" t="s">
        <v>55</v>
      </c>
      <c r="D58" t="s">
        <v>129</v>
      </c>
      <c r="E58" t="s">
        <v>56</v>
      </c>
      <c r="F58" t="s">
        <v>9</v>
      </c>
      <c r="H58" t="s">
        <v>8</v>
      </c>
      <c r="I58" t="s">
        <v>17</v>
      </c>
      <c r="J58" s="7"/>
    </row>
    <row r="59" spans="1:10" ht="21">
      <c r="A59" t="str">
        <f t="shared" si="1"/>
        <v>2015-11-23</v>
      </c>
      <c r="B59" t="str">
        <f>"0900"</f>
        <v>0900</v>
      </c>
      <c r="C59" t="s">
        <v>47</v>
      </c>
      <c r="D59" t="s">
        <v>130</v>
      </c>
      <c r="E59" t="s">
        <v>131</v>
      </c>
      <c r="F59" t="s">
        <v>49</v>
      </c>
      <c r="G59" t="s">
        <v>48</v>
      </c>
      <c r="H59" t="s">
        <v>8</v>
      </c>
      <c r="J59" s="7"/>
    </row>
    <row r="60" spans="1:10" ht="21">
      <c r="A60" t="str">
        <f t="shared" si="1"/>
        <v>2015-11-23</v>
      </c>
      <c r="B60" t="str">
        <f>"0930"</f>
        <v>0930</v>
      </c>
      <c r="C60" t="s">
        <v>32</v>
      </c>
      <c r="D60" t="s">
        <v>113</v>
      </c>
      <c r="E60" t="s">
        <v>114</v>
      </c>
      <c r="F60" t="s">
        <v>13</v>
      </c>
      <c r="G60" t="s">
        <v>10</v>
      </c>
      <c r="H60" t="s">
        <v>12</v>
      </c>
      <c r="J60" s="7"/>
    </row>
    <row r="61" spans="1:10" ht="21">
      <c r="A61" t="str">
        <f t="shared" si="1"/>
        <v>2015-11-23</v>
      </c>
      <c r="B61" t="str">
        <f>"1025"</f>
        <v>1025</v>
      </c>
      <c r="C61" t="s">
        <v>44</v>
      </c>
      <c r="D61" t="s">
        <v>132</v>
      </c>
      <c r="E61" t="s">
        <v>133</v>
      </c>
      <c r="F61" t="s">
        <v>9</v>
      </c>
      <c r="H61" t="s">
        <v>8</v>
      </c>
      <c r="I61" t="s">
        <v>17</v>
      </c>
      <c r="J61" s="7"/>
    </row>
    <row r="62" spans="1:10" ht="21">
      <c r="A62" t="str">
        <f t="shared" si="1"/>
        <v>2015-11-23</v>
      </c>
      <c r="B62" t="str">
        <f>"1030"</f>
        <v>1030</v>
      </c>
      <c r="C62" t="s">
        <v>15</v>
      </c>
      <c r="D62" t="s">
        <v>96</v>
      </c>
      <c r="E62" t="s">
        <v>97</v>
      </c>
      <c r="F62" t="s">
        <v>13</v>
      </c>
      <c r="G62" t="s">
        <v>10</v>
      </c>
      <c r="H62" t="s">
        <v>8</v>
      </c>
      <c r="J62" s="7"/>
    </row>
    <row r="63" spans="1:10" ht="21">
      <c r="A63" t="str">
        <f t="shared" si="1"/>
        <v>2015-11-23</v>
      </c>
      <c r="B63" t="str">
        <f>"1100"</f>
        <v>1100</v>
      </c>
      <c r="C63" t="s">
        <v>24</v>
      </c>
      <c r="D63" t="s">
        <v>98</v>
      </c>
      <c r="E63" t="s">
        <v>99</v>
      </c>
      <c r="F63" t="s">
        <v>13</v>
      </c>
      <c r="G63" t="s">
        <v>10</v>
      </c>
      <c r="H63" t="s">
        <v>8</v>
      </c>
      <c r="J63" s="7"/>
    </row>
    <row r="64" spans="1:10" ht="21">
      <c r="A64" t="str">
        <f t="shared" si="1"/>
        <v>2015-11-23</v>
      </c>
      <c r="B64" t="str">
        <f>"1130"</f>
        <v>1130</v>
      </c>
      <c r="C64" t="s">
        <v>25</v>
      </c>
      <c r="D64" t="s">
        <v>100</v>
      </c>
      <c r="E64" t="s">
        <v>101</v>
      </c>
      <c r="F64" t="s">
        <v>11</v>
      </c>
      <c r="G64" t="s">
        <v>10</v>
      </c>
      <c r="H64" t="s">
        <v>8</v>
      </c>
      <c r="I64" t="s">
        <v>17</v>
      </c>
      <c r="J64" s="7"/>
    </row>
    <row r="65" spans="1:10" ht="21">
      <c r="A65" t="str">
        <f t="shared" si="1"/>
        <v>2015-11-23</v>
      </c>
      <c r="B65" t="str">
        <f>"1200"</f>
        <v>1200</v>
      </c>
      <c r="C65" t="s">
        <v>26</v>
      </c>
      <c r="D65" t="s">
        <v>102</v>
      </c>
      <c r="E65" t="s">
        <v>103</v>
      </c>
      <c r="F65" t="s">
        <v>13</v>
      </c>
      <c r="G65" t="s">
        <v>10</v>
      </c>
      <c r="H65" t="s">
        <v>8</v>
      </c>
      <c r="J65" s="7"/>
    </row>
    <row r="66" spans="1:10" ht="21">
      <c r="A66" t="str">
        <f t="shared" si="1"/>
        <v>2015-11-23</v>
      </c>
      <c r="B66" t="str">
        <f>"1230"</f>
        <v>1230</v>
      </c>
      <c r="C66" t="s">
        <v>36</v>
      </c>
      <c r="D66" t="s">
        <v>116</v>
      </c>
      <c r="E66" t="s">
        <v>117</v>
      </c>
      <c r="F66" t="s">
        <v>13</v>
      </c>
      <c r="G66" t="s">
        <v>10</v>
      </c>
      <c r="H66" t="s">
        <v>8</v>
      </c>
      <c r="J66" s="7"/>
    </row>
    <row r="67" spans="1:10" ht="21">
      <c r="A67" t="str">
        <f t="shared" si="1"/>
        <v>2015-11-23</v>
      </c>
      <c r="B67" t="str">
        <f>"1300"</f>
        <v>1300</v>
      </c>
      <c r="C67" t="s">
        <v>37</v>
      </c>
      <c r="D67" t="s">
        <v>120</v>
      </c>
      <c r="E67" t="s">
        <v>121</v>
      </c>
      <c r="F67" t="s">
        <v>13</v>
      </c>
      <c r="G67" t="s">
        <v>10</v>
      </c>
      <c r="H67" t="s">
        <v>8</v>
      </c>
      <c r="J67" s="7"/>
    </row>
    <row r="68" spans="1:10" ht="21">
      <c r="A68" t="str">
        <f t="shared" si="1"/>
        <v>2015-11-23</v>
      </c>
      <c r="B68" t="str">
        <f>"1330"</f>
        <v>1330</v>
      </c>
      <c r="C68" t="s">
        <v>16</v>
      </c>
      <c r="D68" t="s">
        <v>118</v>
      </c>
      <c r="E68" t="s">
        <v>119</v>
      </c>
      <c r="F68" t="s">
        <v>13</v>
      </c>
      <c r="G68" t="s">
        <v>10</v>
      </c>
      <c r="H68" t="s">
        <v>12</v>
      </c>
      <c r="J68" s="7"/>
    </row>
    <row r="69" spans="1:10" ht="21">
      <c r="A69" t="str">
        <f t="shared" si="1"/>
        <v>2015-11-23</v>
      </c>
      <c r="B69" t="str">
        <f>"1425"</f>
        <v>1425</v>
      </c>
      <c r="C69" t="s">
        <v>52</v>
      </c>
      <c r="D69" t="s">
        <v>134</v>
      </c>
      <c r="E69" t="s">
        <v>135</v>
      </c>
      <c r="F69" t="s">
        <v>11</v>
      </c>
      <c r="G69" t="s">
        <v>10</v>
      </c>
      <c r="H69" t="s">
        <v>8</v>
      </c>
      <c r="I69" t="s">
        <v>17</v>
      </c>
      <c r="J69" s="7"/>
    </row>
    <row r="70" spans="1:10" ht="21">
      <c r="A70" t="str">
        <f t="shared" si="1"/>
        <v>2015-11-23</v>
      </c>
      <c r="B70" t="str">
        <f>"1430"</f>
        <v>1430</v>
      </c>
      <c r="C70" t="s">
        <v>105</v>
      </c>
      <c r="D70" t="s">
        <v>106</v>
      </c>
      <c r="E70" t="s">
        <v>107</v>
      </c>
      <c r="F70" t="s">
        <v>13</v>
      </c>
      <c r="G70" t="s">
        <v>10</v>
      </c>
      <c r="H70" t="s">
        <v>12</v>
      </c>
      <c r="J70" s="7"/>
    </row>
    <row r="71" spans="1:10" ht="21">
      <c r="A71" t="str">
        <f t="shared" si="1"/>
        <v>2015-11-23</v>
      </c>
      <c r="B71" t="str">
        <f>"1525"</f>
        <v>1525</v>
      </c>
      <c r="C71" t="s">
        <v>42</v>
      </c>
      <c r="D71" t="s">
        <v>43</v>
      </c>
      <c r="E71" t="s">
        <v>136</v>
      </c>
      <c r="F71" t="s">
        <v>11</v>
      </c>
      <c r="G71" t="s">
        <v>10</v>
      </c>
      <c r="H71" t="s">
        <v>8</v>
      </c>
      <c r="I71" t="s">
        <v>17</v>
      </c>
      <c r="J71" s="7"/>
    </row>
    <row r="72" spans="1:10" ht="21">
      <c r="A72" t="str">
        <f t="shared" si="1"/>
        <v>2015-11-23</v>
      </c>
      <c r="B72" t="str">
        <f>"1530"</f>
        <v>1530</v>
      </c>
      <c r="C72" t="s">
        <v>15</v>
      </c>
      <c r="D72" t="s">
        <v>137</v>
      </c>
      <c r="E72" t="s">
        <v>138</v>
      </c>
      <c r="F72" t="s">
        <v>13</v>
      </c>
      <c r="G72" t="s">
        <v>10</v>
      </c>
      <c r="H72" t="s">
        <v>8</v>
      </c>
      <c r="J72" s="7"/>
    </row>
    <row r="73" spans="1:10" ht="21">
      <c r="A73" t="str">
        <f t="shared" si="1"/>
        <v>2015-11-23</v>
      </c>
      <c r="B73" t="str">
        <f>"1600"</f>
        <v>1600</v>
      </c>
      <c r="C73" t="s">
        <v>24</v>
      </c>
      <c r="D73" t="s">
        <v>139</v>
      </c>
      <c r="E73" t="s">
        <v>140</v>
      </c>
      <c r="F73" t="s">
        <v>13</v>
      </c>
      <c r="G73" t="s">
        <v>10</v>
      </c>
      <c r="H73" t="s">
        <v>8</v>
      </c>
      <c r="J73" s="7"/>
    </row>
    <row r="74" spans="1:10" ht="21">
      <c r="A74" t="str">
        <f t="shared" si="1"/>
        <v>2015-11-23</v>
      </c>
      <c r="B74" t="str">
        <f>"1630"</f>
        <v>1630</v>
      </c>
      <c r="C74" t="s">
        <v>25</v>
      </c>
      <c r="D74" t="s">
        <v>141</v>
      </c>
      <c r="E74" t="s">
        <v>142</v>
      </c>
      <c r="F74" t="s">
        <v>11</v>
      </c>
      <c r="G74" t="s">
        <v>10</v>
      </c>
      <c r="H74" t="s">
        <v>8</v>
      </c>
      <c r="I74" t="s">
        <v>17</v>
      </c>
      <c r="J74" s="7"/>
    </row>
    <row r="75" spans="1:10" ht="21">
      <c r="A75" t="str">
        <f t="shared" si="1"/>
        <v>2015-11-23</v>
      </c>
      <c r="B75" t="str">
        <f>"1700"</f>
        <v>1700</v>
      </c>
      <c r="C75" t="s">
        <v>26</v>
      </c>
      <c r="D75" t="s">
        <v>143</v>
      </c>
      <c r="E75" t="s">
        <v>144</v>
      </c>
      <c r="F75" t="s">
        <v>13</v>
      </c>
      <c r="G75" t="s">
        <v>10</v>
      </c>
      <c r="H75" t="s">
        <v>8</v>
      </c>
      <c r="J75" s="7"/>
    </row>
    <row r="76" spans="1:10" ht="21">
      <c r="A76" t="str">
        <f t="shared" si="1"/>
        <v>2015-11-23</v>
      </c>
      <c r="B76" t="str">
        <f>"1730"</f>
        <v>1730</v>
      </c>
      <c r="C76" t="s">
        <v>27</v>
      </c>
      <c r="D76" t="s">
        <v>145</v>
      </c>
      <c r="E76" t="s">
        <v>146</v>
      </c>
      <c r="F76" t="s">
        <v>13</v>
      </c>
      <c r="G76" t="s">
        <v>10</v>
      </c>
      <c r="H76" t="s">
        <v>12</v>
      </c>
      <c r="J76" s="7"/>
    </row>
    <row r="77" spans="1:10" ht="21">
      <c r="A77" t="str">
        <f t="shared" si="1"/>
        <v>2015-11-23</v>
      </c>
      <c r="B77" t="str">
        <f>"1825"</f>
        <v>1825</v>
      </c>
      <c r="C77" t="s">
        <v>44</v>
      </c>
      <c r="D77" t="s">
        <v>54</v>
      </c>
      <c r="E77" t="s">
        <v>51</v>
      </c>
      <c r="F77" t="s">
        <v>9</v>
      </c>
      <c r="H77" t="s">
        <v>8</v>
      </c>
      <c r="I77" t="s">
        <v>17</v>
      </c>
      <c r="J77" s="7"/>
    </row>
    <row r="78" spans="1:10" ht="21">
      <c r="A78" t="str">
        <f t="shared" si="1"/>
        <v>2015-11-23</v>
      </c>
      <c r="B78" t="str">
        <f>"1830"</f>
        <v>1830</v>
      </c>
      <c r="C78" t="s">
        <v>30</v>
      </c>
      <c r="D78" t="s">
        <v>147</v>
      </c>
      <c r="E78" t="s">
        <v>148</v>
      </c>
      <c r="F78" t="s">
        <v>13</v>
      </c>
      <c r="G78" t="s">
        <v>10</v>
      </c>
      <c r="H78" t="s">
        <v>8</v>
      </c>
      <c r="J78" s="7"/>
    </row>
    <row r="79" spans="1:10" ht="21">
      <c r="A79" t="str">
        <f t="shared" si="1"/>
        <v>2015-11-23</v>
      </c>
      <c r="B79" t="str">
        <f>"1900"</f>
        <v>1900</v>
      </c>
      <c r="C79" t="s">
        <v>31</v>
      </c>
      <c r="D79" t="s">
        <v>149</v>
      </c>
      <c r="E79" t="s">
        <v>150</v>
      </c>
      <c r="F79" t="s">
        <v>11</v>
      </c>
      <c r="G79" t="s">
        <v>10</v>
      </c>
      <c r="H79" t="s">
        <v>8</v>
      </c>
      <c r="I79" t="s">
        <v>17</v>
      </c>
      <c r="J79" s="7"/>
    </row>
    <row r="80" spans="1:10" ht="21">
      <c r="A80" t="str">
        <f t="shared" si="1"/>
        <v>2015-11-23</v>
      </c>
      <c r="B80" t="str">
        <f>"1930"</f>
        <v>1930</v>
      </c>
      <c r="C80" t="s">
        <v>21</v>
      </c>
      <c r="D80" t="s">
        <v>151</v>
      </c>
      <c r="E80" t="s">
        <v>152</v>
      </c>
      <c r="F80" t="s">
        <v>11</v>
      </c>
      <c r="G80" t="s">
        <v>10</v>
      </c>
      <c r="H80" t="s">
        <v>8</v>
      </c>
      <c r="J80" s="7"/>
    </row>
    <row r="81" spans="1:10" ht="21">
      <c r="A81" t="str">
        <f t="shared" si="1"/>
        <v>2015-11-23</v>
      </c>
      <c r="B81" t="str">
        <f>"2000"</f>
        <v>2000</v>
      </c>
      <c r="C81" t="s">
        <v>22</v>
      </c>
      <c r="D81" t="s">
        <v>153</v>
      </c>
      <c r="E81" t="s">
        <v>154</v>
      </c>
      <c r="F81" t="s">
        <v>23</v>
      </c>
      <c r="G81" t="s">
        <v>10</v>
      </c>
      <c r="H81" t="s">
        <v>8</v>
      </c>
      <c r="J81" s="7"/>
    </row>
    <row r="82" spans="1:10" ht="21">
      <c r="A82" t="str">
        <f t="shared" si="1"/>
        <v>2015-11-23</v>
      </c>
      <c r="B82" t="str">
        <f>"2030"</f>
        <v>2030</v>
      </c>
      <c r="C82" t="s">
        <v>32</v>
      </c>
      <c r="D82" t="s">
        <v>155</v>
      </c>
      <c r="E82" t="s">
        <v>156</v>
      </c>
      <c r="F82" t="s">
        <v>13</v>
      </c>
      <c r="G82" t="s">
        <v>10</v>
      </c>
      <c r="H82" t="s">
        <v>12</v>
      </c>
      <c r="J82" s="7"/>
    </row>
    <row r="83" spans="1:10" ht="21">
      <c r="A83" t="str">
        <f t="shared" si="1"/>
        <v>2015-11-23</v>
      </c>
      <c r="B83" t="str">
        <f>"2125"</f>
        <v>2125</v>
      </c>
      <c r="C83" t="s">
        <v>18</v>
      </c>
      <c r="D83" t="s">
        <v>157</v>
      </c>
      <c r="E83" t="s">
        <v>19</v>
      </c>
      <c r="F83" t="s">
        <v>11</v>
      </c>
      <c r="G83" t="s">
        <v>20</v>
      </c>
      <c r="H83" t="s">
        <v>8</v>
      </c>
      <c r="I83" t="s">
        <v>17</v>
      </c>
      <c r="J83" s="7"/>
    </row>
    <row r="84" spans="1:10" ht="21">
      <c r="A84" t="str">
        <f t="shared" si="1"/>
        <v>2015-11-23</v>
      </c>
      <c r="B84" t="str">
        <f>"2130"</f>
        <v>2130</v>
      </c>
      <c r="C84" t="s">
        <v>36</v>
      </c>
      <c r="D84" t="s">
        <v>158</v>
      </c>
      <c r="E84" t="s">
        <v>159</v>
      </c>
      <c r="F84" t="s">
        <v>13</v>
      </c>
      <c r="G84" t="s">
        <v>10</v>
      </c>
      <c r="H84" t="s">
        <v>8</v>
      </c>
      <c r="J84" s="7"/>
    </row>
    <row r="85" spans="1:10" ht="21">
      <c r="A85" t="str">
        <f t="shared" si="1"/>
        <v>2015-11-23</v>
      </c>
      <c r="B85" t="str">
        <f>"2200"</f>
        <v>2200</v>
      </c>
      <c r="C85" t="s">
        <v>16</v>
      </c>
      <c r="D85" t="s">
        <v>160</v>
      </c>
      <c r="E85" t="s">
        <v>161</v>
      </c>
      <c r="F85" t="s">
        <v>13</v>
      </c>
      <c r="G85" t="s">
        <v>10</v>
      </c>
      <c r="H85" t="s">
        <v>12</v>
      </c>
      <c r="J85" s="7"/>
    </row>
    <row r="86" spans="1:10" ht="21">
      <c r="A86" t="str">
        <f t="shared" si="1"/>
        <v>2015-11-23</v>
      </c>
      <c r="B86" t="str">
        <f>"2255"</f>
        <v>2255</v>
      </c>
      <c r="C86" t="s">
        <v>37</v>
      </c>
      <c r="D86" t="s">
        <v>162</v>
      </c>
      <c r="E86" t="s">
        <v>163</v>
      </c>
      <c r="F86" t="s">
        <v>13</v>
      </c>
      <c r="G86" t="s">
        <v>10</v>
      </c>
      <c r="H86" t="s">
        <v>8</v>
      </c>
      <c r="J86" s="7"/>
    </row>
    <row r="87" spans="1:10" ht="21">
      <c r="A87" t="str">
        <f t="shared" si="1"/>
        <v>2015-11-23</v>
      </c>
      <c r="B87" t="str">
        <f>"2325"</f>
        <v>2325</v>
      </c>
      <c r="C87" t="s">
        <v>28</v>
      </c>
      <c r="D87" t="s">
        <v>164</v>
      </c>
      <c r="E87" t="s">
        <v>29</v>
      </c>
      <c r="F87" t="s">
        <v>11</v>
      </c>
      <c r="G87" t="s">
        <v>10</v>
      </c>
      <c r="H87" t="s">
        <v>8</v>
      </c>
      <c r="I87" t="s">
        <v>17</v>
      </c>
      <c r="J87" s="7"/>
    </row>
    <row r="88" spans="1:10" ht="21">
      <c r="A88" t="str">
        <f t="shared" si="1"/>
        <v>2015-11-23</v>
      </c>
      <c r="B88" t="str">
        <f>"2330"</f>
        <v>2330</v>
      </c>
      <c r="C88" t="s">
        <v>32</v>
      </c>
      <c r="D88" t="s">
        <v>155</v>
      </c>
      <c r="E88" t="s">
        <v>156</v>
      </c>
      <c r="F88" t="s">
        <v>13</v>
      </c>
      <c r="G88" t="s">
        <v>10</v>
      </c>
      <c r="H88" t="s">
        <v>12</v>
      </c>
      <c r="J88" s="7"/>
    </row>
    <row r="89" spans="1:10" ht="21">
      <c r="A89" t="str">
        <f t="shared" si="1"/>
        <v>2015-11-23</v>
      </c>
      <c r="B89" t="str">
        <f>"2425"</f>
        <v>2425</v>
      </c>
      <c r="C89" t="s">
        <v>40</v>
      </c>
      <c r="D89" t="s">
        <v>165</v>
      </c>
      <c r="E89" t="s">
        <v>41</v>
      </c>
      <c r="F89" t="s">
        <v>11</v>
      </c>
      <c r="G89" t="s">
        <v>10</v>
      </c>
      <c r="H89" t="s">
        <v>8</v>
      </c>
      <c r="I89" t="s">
        <v>17</v>
      </c>
      <c r="J89" s="7"/>
    </row>
    <row r="90" spans="1:10" ht="21">
      <c r="A90" t="str">
        <f t="shared" si="1"/>
        <v>2015-11-23</v>
      </c>
      <c r="B90" t="str">
        <f>"2430"</f>
        <v>2430</v>
      </c>
      <c r="C90" t="s">
        <v>30</v>
      </c>
      <c r="D90" t="s">
        <v>147</v>
      </c>
      <c r="E90" t="s">
        <v>148</v>
      </c>
      <c r="F90" t="s">
        <v>13</v>
      </c>
      <c r="G90" t="s">
        <v>10</v>
      </c>
      <c r="H90" t="s">
        <v>8</v>
      </c>
      <c r="J90" s="7"/>
    </row>
    <row r="91" spans="1:10" ht="21">
      <c r="A91" t="str">
        <f t="shared" si="1"/>
        <v>2015-11-23</v>
      </c>
      <c r="B91" t="str">
        <f>"2500"</f>
        <v>2500</v>
      </c>
      <c r="C91" t="s">
        <v>36</v>
      </c>
      <c r="D91" t="s">
        <v>158</v>
      </c>
      <c r="E91" t="s">
        <v>159</v>
      </c>
      <c r="F91" t="s">
        <v>13</v>
      </c>
      <c r="G91" t="s">
        <v>10</v>
      </c>
      <c r="H91" t="s">
        <v>8</v>
      </c>
      <c r="J91" s="7"/>
    </row>
    <row r="92" spans="1:10" ht="21">
      <c r="A92" t="str">
        <f t="shared" si="1"/>
        <v>2015-11-23</v>
      </c>
      <c r="B92" t="str">
        <f>"2530"</f>
        <v>2530</v>
      </c>
      <c r="C92" t="s">
        <v>21</v>
      </c>
      <c r="D92" t="s">
        <v>151</v>
      </c>
      <c r="E92" t="s">
        <v>152</v>
      </c>
      <c r="F92" t="s">
        <v>11</v>
      </c>
      <c r="G92" t="s">
        <v>10</v>
      </c>
      <c r="H92" t="s">
        <v>8</v>
      </c>
      <c r="J92" s="7"/>
    </row>
    <row r="93" spans="1:10" ht="21">
      <c r="A93" t="str">
        <f t="shared" si="1"/>
        <v>2015-11-23</v>
      </c>
      <c r="B93" t="str">
        <f>"2600"</f>
        <v>2600</v>
      </c>
      <c r="C93" t="s">
        <v>22</v>
      </c>
      <c r="D93" t="s">
        <v>153</v>
      </c>
      <c r="E93" t="s">
        <v>154</v>
      </c>
      <c r="F93" t="s">
        <v>23</v>
      </c>
      <c r="G93" t="s">
        <v>10</v>
      </c>
      <c r="H93" t="s">
        <v>8</v>
      </c>
      <c r="J93" s="7"/>
    </row>
    <row r="94" spans="1:10" ht="21">
      <c r="A94" t="str">
        <f t="shared" si="1"/>
        <v>2015-11-23</v>
      </c>
      <c r="B94" t="str">
        <f>"2630"</f>
        <v>2630</v>
      </c>
      <c r="C94" t="s">
        <v>15</v>
      </c>
      <c r="D94" t="s">
        <v>137</v>
      </c>
      <c r="E94" t="s">
        <v>138</v>
      </c>
      <c r="F94" t="s">
        <v>13</v>
      </c>
      <c r="G94" t="s">
        <v>10</v>
      </c>
      <c r="H94" t="s">
        <v>8</v>
      </c>
      <c r="J94" s="7"/>
    </row>
    <row r="95" spans="1:10" ht="21">
      <c r="A95" t="str">
        <f t="shared" si="1"/>
        <v>2015-11-23</v>
      </c>
      <c r="B95" t="str">
        <f>"2700"</f>
        <v>2700</v>
      </c>
      <c r="C95" t="s">
        <v>24</v>
      </c>
      <c r="D95" t="s">
        <v>139</v>
      </c>
      <c r="E95" t="s">
        <v>140</v>
      </c>
      <c r="F95" t="s">
        <v>13</v>
      </c>
      <c r="G95" t="s">
        <v>10</v>
      </c>
      <c r="H95" t="s">
        <v>8</v>
      </c>
      <c r="J95" s="7"/>
    </row>
    <row r="96" spans="1:10" ht="21">
      <c r="A96" t="str">
        <f t="shared" si="1"/>
        <v>2015-11-23</v>
      </c>
      <c r="B96" t="str">
        <f>"2730"</f>
        <v>2730</v>
      </c>
      <c r="C96" t="s">
        <v>25</v>
      </c>
      <c r="D96" t="s">
        <v>141</v>
      </c>
      <c r="E96" t="s">
        <v>142</v>
      </c>
      <c r="F96" t="s">
        <v>11</v>
      </c>
      <c r="G96" t="s">
        <v>10</v>
      </c>
      <c r="H96" t="s">
        <v>8</v>
      </c>
      <c r="I96" t="s">
        <v>17</v>
      </c>
      <c r="J96" s="7"/>
    </row>
    <row r="97" spans="1:10" ht="21">
      <c r="A97" t="str">
        <f t="shared" si="1"/>
        <v>2015-11-23</v>
      </c>
      <c r="B97" t="str">
        <f>"2800"</f>
        <v>2800</v>
      </c>
      <c r="C97" t="s">
        <v>26</v>
      </c>
      <c r="D97" t="s">
        <v>143</v>
      </c>
      <c r="E97" t="s">
        <v>144</v>
      </c>
      <c r="F97" t="s">
        <v>13</v>
      </c>
      <c r="G97" t="s">
        <v>10</v>
      </c>
      <c r="H97" t="s">
        <v>8</v>
      </c>
      <c r="J97" s="7"/>
    </row>
    <row r="98" spans="1:10" ht="21">
      <c r="A98" t="str">
        <f t="shared" si="1"/>
        <v>2015-11-23</v>
      </c>
      <c r="B98" t="str">
        <f>"2830"</f>
        <v>2830</v>
      </c>
      <c r="C98" t="s">
        <v>47</v>
      </c>
      <c r="D98" t="s">
        <v>130</v>
      </c>
      <c r="E98" t="s">
        <v>131</v>
      </c>
      <c r="F98" t="s">
        <v>49</v>
      </c>
      <c r="G98" t="s">
        <v>48</v>
      </c>
      <c r="H98" t="s">
        <v>8</v>
      </c>
      <c r="J98" s="7"/>
    </row>
    <row r="99" spans="1:10" ht="21">
      <c r="A99" t="str">
        <f aca="true" t="shared" si="2" ref="A99:A146">"2015-11-24"</f>
        <v>2015-11-24</v>
      </c>
      <c r="B99" t="str">
        <f>"0500"</f>
        <v>0500</v>
      </c>
      <c r="C99" t="s">
        <v>36</v>
      </c>
      <c r="D99" t="s">
        <v>158</v>
      </c>
      <c r="E99" t="s">
        <v>159</v>
      </c>
      <c r="F99" t="s">
        <v>13</v>
      </c>
      <c r="G99" t="s">
        <v>10</v>
      </c>
      <c r="H99" t="s">
        <v>8</v>
      </c>
      <c r="J99" s="7"/>
    </row>
    <row r="100" spans="1:10" ht="21">
      <c r="A100" t="str">
        <f t="shared" si="2"/>
        <v>2015-11-24</v>
      </c>
      <c r="B100" t="str">
        <f>"0530"</f>
        <v>0530</v>
      </c>
      <c r="C100" t="s">
        <v>16</v>
      </c>
      <c r="D100" t="s">
        <v>160</v>
      </c>
      <c r="E100" t="s">
        <v>161</v>
      </c>
      <c r="F100" t="s">
        <v>13</v>
      </c>
      <c r="G100" t="s">
        <v>10</v>
      </c>
      <c r="H100" t="s">
        <v>12</v>
      </c>
      <c r="J100" s="7"/>
    </row>
    <row r="101" spans="1:10" ht="21">
      <c r="A101" t="str">
        <f t="shared" si="2"/>
        <v>2015-11-24</v>
      </c>
      <c r="B101" t="str">
        <f>"0625"</f>
        <v>0625</v>
      </c>
      <c r="C101" t="s">
        <v>44</v>
      </c>
      <c r="D101" t="s">
        <v>166</v>
      </c>
      <c r="E101" t="s">
        <v>51</v>
      </c>
      <c r="F101" t="s">
        <v>9</v>
      </c>
      <c r="H101" t="s">
        <v>8</v>
      </c>
      <c r="I101" t="s">
        <v>17</v>
      </c>
      <c r="J101" s="7"/>
    </row>
    <row r="102" spans="1:10" ht="21">
      <c r="A102" t="str">
        <f t="shared" si="2"/>
        <v>2015-11-24</v>
      </c>
      <c r="B102" t="str">
        <f>"0630"</f>
        <v>0630</v>
      </c>
      <c r="C102" t="s">
        <v>37</v>
      </c>
      <c r="D102" t="s">
        <v>162</v>
      </c>
      <c r="E102" t="s">
        <v>163</v>
      </c>
      <c r="F102" t="s">
        <v>13</v>
      </c>
      <c r="G102" t="s">
        <v>10</v>
      </c>
      <c r="H102" t="s">
        <v>8</v>
      </c>
      <c r="J102" s="7"/>
    </row>
    <row r="103" spans="1:10" ht="21">
      <c r="A103" t="str">
        <f t="shared" si="2"/>
        <v>2015-11-24</v>
      </c>
      <c r="B103" t="str">
        <f>"0700"</f>
        <v>0700</v>
      </c>
      <c r="C103" t="s">
        <v>21</v>
      </c>
      <c r="D103" t="s">
        <v>151</v>
      </c>
      <c r="E103" t="s">
        <v>152</v>
      </c>
      <c r="F103" t="s">
        <v>11</v>
      </c>
      <c r="G103" t="s">
        <v>10</v>
      </c>
      <c r="H103" t="s">
        <v>8</v>
      </c>
      <c r="J103" s="7"/>
    </row>
    <row r="104" spans="1:10" ht="21">
      <c r="A104" t="str">
        <f t="shared" si="2"/>
        <v>2015-11-24</v>
      </c>
      <c r="B104" t="str">
        <f>"0730"</f>
        <v>0730</v>
      </c>
      <c r="C104" t="s">
        <v>22</v>
      </c>
      <c r="D104" t="s">
        <v>153</v>
      </c>
      <c r="E104" t="s">
        <v>154</v>
      </c>
      <c r="F104" t="s">
        <v>23</v>
      </c>
      <c r="G104" t="s">
        <v>10</v>
      </c>
      <c r="H104" t="s">
        <v>8</v>
      </c>
      <c r="J104" s="7"/>
    </row>
    <row r="105" spans="1:10" ht="21">
      <c r="A105" t="str">
        <f t="shared" si="2"/>
        <v>2015-11-24</v>
      </c>
      <c r="B105" t="str">
        <f>"0800"</f>
        <v>0800</v>
      </c>
      <c r="C105" t="s">
        <v>27</v>
      </c>
      <c r="D105" t="s">
        <v>145</v>
      </c>
      <c r="E105" t="s">
        <v>146</v>
      </c>
      <c r="F105" t="s">
        <v>13</v>
      </c>
      <c r="G105" t="s">
        <v>10</v>
      </c>
      <c r="H105" t="s">
        <v>12</v>
      </c>
      <c r="J105" s="7"/>
    </row>
    <row r="106" spans="1:10" ht="21">
      <c r="A106" t="str">
        <f t="shared" si="2"/>
        <v>2015-11-24</v>
      </c>
      <c r="B106" t="str">
        <f>"0855"</f>
        <v>0855</v>
      </c>
      <c r="C106" t="s">
        <v>126</v>
      </c>
      <c r="D106" t="s">
        <v>167</v>
      </c>
      <c r="E106" t="s">
        <v>168</v>
      </c>
      <c r="F106" t="s">
        <v>11</v>
      </c>
      <c r="G106" t="s">
        <v>10</v>
      </c>
      <c r="H106" t="s">
        <v>8</v>
      </c>
      <c r="I106" t="s">
        <v>17</v>
      </c>
      <c r="J106" s="7"/>
    </row>
    <row r="107" spans="1:10" ht="21">
      <c r="A107" t="str">
        <f t="shared" si="2"/>
        <v>2015-11-24</v>
      </c>
      <c r="B107" t="str">
        <f>"0900"</f>
        <v>0900</v>
      </c>
      <c r="C107" t="s">
        <v>47</v>
      </c>
      <c r="D107" t="s">
        <v>169</v>
      </c>
      <c r="E107" t="s">
        <v>170</v>
      </c>
      <c r="F107" t="s">
        <v>49</v>
      </c>
      <c r="G107" t="s">
        <v>48</v>
      </c>
      <c r="H107" t="s">
        <v>8</v>
      </c>
      <c r="J107" s="7"/>
    </row>
    <row r="108" spans="1:10" ht="21">
      <c r="A108" t="str">
        <f t="shared" si="2"/>
        <v>2015-11-24</v>
      </c>
      <c r="B108" t="str">
        <f>"0930"</f>
        <v>0930</v>
      </c>
      <c r="C108" t="s">
        <v>32</v>
      </c>
      <c r="D108" t="s">
        <v>155</v>
      </c>
      <c r="E108" t="s">
        <v>156</v>
      </c>
      <c r="F108" t="s">
        <v>13</v>
      </c>
      <c r="G108" t="s">
        <v>10</v>
      </c>
      <c r="H108" t="s">
        <v>12</v>
      </c>
      <c r="J108" s="7"/>
    </row>
    <row r="109" spans="1:10" ht="21">
      <c r="A109" t="str">
        <f t="shared" si="2"/>
        <v>2015-11-24</v>
      </c>
      <c r="B109" t="str">
        <f>"1025"</f>
        <v>1025</v>
      </c>
      <c r="C109" t="s">
        <v>55</v>
      </c>
      <c r="D109" t="s">
        <v>171</v>
      </c>
      <c r="E109" t="s">
        <v>56</v>
      </c>
      <c r="F109" t="s">
        <v>9</v>
      </c>
      <c r="H109" t="s">
        <v>8</v>
      </c>
      <c r="I109" t="s">
        <v>17</v>
      </c>
      <c r="J109" s="7"/>
    </row>
    <row r="110" spans="1:10" ht="21">
      <c r="A110" t="str">
        <f t="shared" si="2"/>
        <v>2015-11-24</v>
      </c>
      <c r="B110" t="str">
        <f>"1030"</f>
        <v>1030</v>
      </c>
      <c r="C110" t="s">
        <v>15</v>
      </c>
      <c r="D110" t="s">
        <v>137</v>
      </c>
      <c r="E110" t="s">
        <v>138</v>
      </c>
      <c r="F110" t="s">
        <v>13</v>
      </c>
      <c r="G110" t="s">
        <v>10</v>
      </c>
      <c r="H110" t="s">
        <v>8</v>
      </c>
      <c r="J110" s="7"/>
    </row>
    <row r="111" spans="1:10" ht="21">
      <c r="A111" t="str">
        <f t="shared" si="2"/>
        <v>2015-11-24</v>
      </c>
      <c r="B111" t="str">
        <f>"1100"</f>
        <v>1100</v>
      </c>
      <c r="C111" t="s">
        <v>24</v>
      </c>
      <c r="D111" t="s">
        <v>139</v>
      </c>
      <c r="E111" t="s">
        <v>140</v>
      </c>
      <c r="F111" t="s">
        <v>13</v>
      </c>
      <c r="G111" t="s">
        <v>10</v>
      </c>
      <c r="H111" t="s">
        <v>8</v>
      </c>
      <c r="J111" s="7"/>
    </row>
    <row r="112" spans="1:10" ht="21">
      <c r="A112" t="str">
        <f t="shared" si="2"/>
        <v>2015-11-24</v>
      </c>
      <c r="B112" t="str">
        <f>"1130"</f>
        <v>1130</v>
      </c>
      <c r="C112" t="s">
        <v>25</v>
      </c>
      <c r="D112" t="s">
        <v>141</v>
      </c>
      <c r="E112" t="s">
        <v>142</v>
      </c>
      <c r="F112" t="s">
        <v>11</v>
      </c>
      <c r="G112" t="s">
        <v>10</v>
      </c>
      <c r="H112" t="s">
        <v>8</v>
      </c>
      <c r="I112" t="s">
        <v>17</v>
      </c>
      <c r="J112" s="7"/>
    </row>
    <row r="113" spans="1:10" ht="21">
      <c r="A113" t="str">
        <f t="shared" si="2"/>
        <v>2015-11-24</v>
      </c>
      <c r="B113" t="str">
        <f>"1200"</f>
        <v>1200</v>
      </c>
      <c r="C113" t="s">
        <v>26</v>
      </c>
      <c r="D113" t="s">
        <v>143</v>
      </c>
      <c r="E113" t="s">
        <v>144</v>
      </c>
      <c r="F113" t="s">
        <v>13</v>
      </c>
      <c r="G113" t="s">
        <v>10</v>
      </c>
      <c r="H113" t="s">
        <v>8</v>
      </c>
      <c r="J113" s="7"/>
    </row>
    <row r="114" spans="1:10" ht="21">
      <c r="A114" t="str">
        <f t="shared" si="2"/>
        <v>2015-11-24</v>
      </c>
      <c r="B114" t="str">
        <f>"1230"</f>
        <v>1230</v>
      </c>
      <c r="C114" t="s">
        <v>36</v>
      </c>
      <c r="D114" t="s">
        <v>158</v>
      </c>
      <c r="E114" t="s">
        <v>159</v>
      </c>
      <c r="F114" t="s">
        <v>13</v>
      </c>
      <c r="G114" t="s">
        <v>10</v>
      </c>
      <c r="H114" t="s">
        <v>8</v>
      </c>
      <c r="J114" s="7"/>
    </row>
    <row r="115" spans="1:10" ht="21">
      <c r="A115" t="str">
        <f t="shared" si="2"/>
        <v>2015-11-24</v>
      </c>
      <c r="B115" t="str">
        <f>"1300"</f>
        <v>1300</v>
      </c>
      <c r="C115" t="s">
        <v>37</v>
      </c>
      <c r="D115" t="s">
        <v>162</v>
      </c>
      <c r="E115" t="s">
        <v>163</v>
      </c>
      <c r="F115" t="s">
        <v>13</v>
      </c>
      <c r="G115" t="s">
        <v>10</v>
      </c>
      <c r="H115" t="s">
        <v>8</v>
      </c>
      <c r="J115" s="7"/>
    </row>
    <row r="116" spans="1:10" ht="21">
      <c r="A116" t="str">
        <f t="shared" si="2"/>
        <v>2015-11-24</v>
      </c>
      <c r="B116" t="str">
        <f>"1330"</f>
        <v>1330</v>
      </c>
      <c r="C116" t="s">
        <v>16</v>
      </c>
      <c r="D116" t="s">
        <v>160</v>
      </c>
      <c r="E116" t="s">
        <v>161</v>
      </c>
      <c r="F116" t="s">
        <v>13</v>
      </c>
      <c r="G116" t="s">
        <v>10</v>
      </c>
      <c r="H116" t="s">
        <v>12</v>
      </c>
      <c r="J116" s="7"/>
    </row>
    <row r="117" spans="1:10" ht="21">
      <c r="A117" t="str">
        <f t="shared" si="2"/>
        <v>2015-11-24</v>
      </c>
      <c r="B117" t="str">
        <f>"1425"</f>
        <v>1425</v>
      </c>
      <c r="C117" t="s">
        <v>28</v>
      </c>
      <c r="D117" t="s">
        <v>172</v>
      </c>
      <c r="E117" t="s">
        <v>53</v>
      </c>
      <c r="F117" t="s">
        <v>11</v>
      </c>
      <c r="G117" t="s">
        <v>10</v>
      </c>
      <c r="H117" t="s">
        <v>8</v>
      </c>
      <c r="I117" t="s">
        <v>17</v>
      </c>
      <c r="J117" s="7"/>
    </row>
    <row r="118" spans="1:10" ht="21">
      <c r="A118" t="str">
        <f t="shared" si="2"/>
        <v>2015-11-24</v>
      </c>
      <c r="B118" t="str">
        <f>"1430"</f>
        <v>1430</v>
      </c>
      <c r="C118" t="s">
        <v>21</v>
      </c>
      <c r="D118" t="s">
        <v>151</v>
      </c>
      <c r="E118" t="s">
        <v>152</v>
      </c>
      <c r="F118" t="s">
        <v>11</v>
      </c>
      <c r="G118" t="s">
        <v>10</v>
      </c>
      <c r="H118" t="s">
        <v>8</v>
      </c>
      <c r="J118" s="7"/>
    </row>
    <row r="119" spans="1:10" ht="21">
      <c r="A119" t="str">
        <f t="shared" si="2"/>
        <v>2015-11-24</v>
      </c>
      <c r="B119" t="str">
        <f>"1500"</f>
        <v>1500</v>
      </c>
      <c r="C119" t="s">
        <v>22</v>
      </c>
      <c r="D119" t="s">
        <v>153</v>
      </c>
      <c r="E119" t="s">
        <v>154</v>
      </c>
      <c r="F119" t="s">
        <v>23</v>
      </c>
      <c r="G119" t="s">
        <v>10</v>
      </c>
      <c r="H119" t="s">
        <v>8</v>
      </c>
      <c r="J119" s="7"/>
    </row>
    <row r="120" spans="1:10" ht="21">
      <c r="A120" t="str">
        <f t="shared" si="2"/>
        <v>2015-11-24</v>
      </c>
      <c r="B120" t="str">
        <f>"1530"</f>
        <v>1530</v>
      </c>
      <c r="C120" t="s">
        <v>15</v>
      </c>
      <c r="D120" t="s">
        <v>173</v>
      </c>
      <c r="E120" t="s">
        <v>174</v>
      </c>
      <c r="F120" t="s">
        <v>13</v>
      </c>
      <c r="G120" t="s">
        <v>10</v>
      </c>
      <c r="H120" t="s">
        <v>8</v>
      </c>
      <c r="J120" s="7"/>
    </row>
    <row r="121" spans="1:10" ht="21">
      <c r="A121" t="str">
        <f t="shared" si="2"/>
        <v>2015-11-24</v>
      </c>
      <c r="B121" t="str">
        <f>"1600"</f>
        <v>1600</v>
      </c>
      <c r="C121" t="s">
        <v>24</v>
      </c>
      <c r="D121" t="s">
        <v>175</v>
      </c>
      <c r="E121" t="s">
        <v>176</v>
      </c>
      <c r="F121" t="s">
        <v>13</v>
      </c>
      <c r="G121" t="s">
        <v>10</v>
      </c>
      <c r="H121" t="s">
        <v>8</v>
      </c>
      <c r="J121" s="7"/>
    </row>
    <row r="122" spans="1:10" ht="21">
      <c r="A122" t="str">
        <f t="shared" si="2"/>
        <v>2015-11-24</v>
      </c>
      <c r="B122" t="str">
        <f>"1630"</f>
        <v>1630</v>
      </c>
      <c r="C122" t="s">
        <v>25</v>
      </c>
      <c r="D122" t="s">
        <v>177</v>
      </c>
      <c r="E122" t="s">
        <v>178</v>
      </c>
      <c r="F122" t="s">
        <v>11</v>
      </c>
      <c r="G122" t="s">
        <v>10</v>
      </c>
      <c r="H122" t="s">
        <v>8</v>
      </c>
      <c r="I122" t="s">
        <v>17</v>
      </c>
      <c r="J122" s="7"/>
    </row>
    <row r="123" spans="1:10" ht="21">
      <c r="A123" t="str">
        <f t="shared" si="2"/>
        <v>2015-11-24</v>
      </c>
      <c r="B123" t="str">
        <f>"1700"</f>
        <v>1700</v>
      </c>
      <c r="C123" t="s">
        <v>26</v>
      </c>
      <c r="D123" t="s">
        <v>179</v>
      </c>
      <c r="E123" t="s">
        <v>180</v>
      </c>
      <c r="F123" t="s">
        <v>13</v>
      </c>
      <c r="G123" t="s">
        <v>10</v>
      </c>
      <c r="H123" t="s">
        <v>8</v>
      </c>
      <c r="J123" s="7"/>
    </row>
    <row r="124" spans="1:10" ht="21">
      <c r="A124" t="str">
        <f t="shared" si="2"/>
        <v>2015-11-24</v>
      </c>
      <c r="B124" t="str">
        <f>"1730"</f>
        <v>1730</v>
      </c>
      <c r="C124" t="s">
        <v>27</v>
      </c>
      <c r="D124" t="s">
        <v>181</v>
      </c>
      <c r="E124" t="s">
        <v>182</v>
      </c>
      <c r="F124" t="s">
        <v>13</v>
      </c>
      <c r="G124" t="s">
        <v>10</v>
      </c>
      <c r="H124" t="s">
        <v>12</v>
      </c>
      <c r="J124" s="7"/>
    </row>
    <row r="125" spans="1:10" ht="21">
      <c r="A125" t="str">
        <f t="shared" si="2"/>
        <v>2015-11-24</v>
      </c>
      <c r="B125" t="str">
        <f>"1825"</f>
        <v>1825</v>
      </c>
      <c r="C125" t="s">
        <v>52</v>
      </c>
      <c r="D125" t="s">
        <v>183</v>
      </c>
      <c r="E125" t="s">
        <v>184</v>
      </c>
      <c r="F125" t="s">
        <v>11</v>
      </c>
      <c r="G125" t="s">
        <v>10</v>
      </c>
      <c r="H125" t="s">
        <v>8</v>
      </c>
      <c r="I125" t="s">
        <v>17</v>
      </c>
      <c r="J125" s="7"/>
    </row>
    <row r="126" spans="1:10" ht="21">
      <c r="A126" t="str">
        <f t="shared" si="2"/>
        <v>2015-11-24</v>
      </c>
      <c r="B126" t="str">
        <f>"1830"</f>
        <v>1830</v>
      </c>
      <c r="C126" t="s">
        <v>30</v>
      </c>
      <c r="D126" t="s">
        <v>185</v>
      </c>
      <c r="E126" t="s">
        <v>186</v>
      </c>
      <c r="F126" t="s">
        <v>13</v>
      </c>
      <c r="G126" t="s">
        <v>10</v>
      </c>
      <c r="H126" t="s">
        <v>8</v>
      </c>
      <c r="J126" s="7"/>
    </row>
    <row r="127" spans="1:10" ht="21">
      <c r="A127" t="str">
        <f t="shared" si="2"/>
        <v>2015-11-24</v>
      </c>
      <c r="B127" t="str">
        <f>"1900"</f>
        <v>1900</v>
      </c>
      <c r="C127" t="s">
        <v>31</v>
      </c>
      <c r="D127" t="s">
        <v>187</v>
      </c>
      <c r="E127" t="s">
        <v>188</v>
      </c>
      <c r="F127" t="s">
        <v>11</v>
      </c>
      <c r="G127" t="s">
        <v>10</v>
      </c>
      <c r="H127" t="s">
        <v>8</v>
      </c>
      <c r="I127" t="s">
        <v>17</v>
      </c>
      <c r="J127" s="7"/>
    </row>
    <row r="128" spans="1:10" ht="21">
      <c r="A128" t="str">
        <f t="shared" si="2"/>
        <v>2015-11-24</v>
      </c>
      <c r="B128" t="str">
        <f>"1930"</f>
        <v>1930</v>
      </c>
      <c r="C128" t="s">
        <v>21</v>
      </c>
      <c r="D128" t="s">
        <v>189</v>
      </c>
      <c r="E128" t="s">
        <v>190</v>
      </c>
      <c r="F128" t="s">
        <v>11</v>
      </c>
      <c r="G128" t="s">
        <v>10</v>
      </c>
      <c r="H128" t="s">
        <v>8</v>
      </c>
      <c r="J128" s="7"/>
    </row>
    <row r="129" spans="1:10" ht="21">
      <c r="A129" t="str">
        <f t="shared" si="2"/>
        <v>2015-11-24</v>
      </c>
      <c r="B129" t="str">
        <f>"2000"</f>
        <v>2000</v>
      </c>
      <c r="C129" t="s">
        <v>22</v>
      </c>
      <c r="D129" t="s">
        <v>191</v>
      </c>
      <c r="E129" t="s">
        <v>192</v>
      </c>
      <c r="F129" t="s">
        <v>23</v>
      </c>
      <c r="G129" t="s">
        <v>10</v>
      </c>
      <c r="H129" t="s">
        <v>8</v>
      </c>
      <c r="J129" s="7"/>
    </row>
    <row r="130" spans="1:10" ht="21">
      <c r="A130" t="str">
        <f t="shared" si="2"/>
        <v>2015-11-24</v>
      </c>
      <c r="B130" t="str">
        <f>"2030"</f>
        <v>2030</v>
      </c>
      <c r="C130" t="s">
        <v>32</v>
      </c>
      <c r="D130" t="s">
        <v>193</v>
      </c>
      <c r="E130" t="s">
        <v>194</v>
      </c>
      <c r="F130" t="s">
        <v>13</v>
      </c>
      <c r="G130" t="s">
        <v>10</v>
      </c>
      <c r="H130" t="s">
        <v>12</v>
      </c>
      <c r="J130" s="7"/>
    </row>
    <row r="131" spans="1:10" ht="21">
      <c r="A131" t="str">
        <f t="shared" si="2"/>
        <v>2015-11-24</v>
      </c>
      <c r="B131" t="str">
        <f>"2125"</f>
        <v>2125</v>
      </c>
      <c r="C131" t="s">
        <v>44</v>
      </c>
      <c r="D131" t="s">
        <v>61</v>
      </c>
      <c r="E131" t="s">
        <v>51</v>
      </c>
      <c r="F131" t="s">
        <v>9</v>
      </c>
      <c r="H131" t="s">
        <v>8</v>
      </c>
      <c r="I131" t="s">
        <v>17</v>
      </c>
      <c r="J131" s="7"/>
    </row>
    <row r="132" spans="1:10" ht="21">
      <c r="A132" t="str">
        <f t="shared" si="2"/>
        <v>2015-11-24</v>
      </c>
      <c r="B132" t="str">
        <f>"2130"</f>
        <v>2130</v>
      </c>
      <c r="C132" t="s">
        <v>36</v>
      </c>
      <c r="D132" t="s">
        <v>195</v>
      </c>
      <c r="E132" t="s">
        <v>196</v>
      </c>
      <c r="F132" t="s">
        <v>13</v>
      </c>
      <c r="G132" t="s">
        <v>10</v>
      </c>
      <c r="H132" t="s">
        <v>8</v>
      </c>
      <c r="J132" s="7"/>
    </row>
    <row r="133" spans="1:10" ht="21">
      <c r="A133" t="str">
        <f t="shared" si="2"/>
        <v>2015-11-24</v>
      </c>
      <c r="B133" t="str">
        <f>"2200"</f>
        <v>2200</v>
      </c>
      <c r="C133" t="s">
        <v>16</v>
      </c>
      <c r="D133" t="s">
        <v>197</v>
      </c>
      <c r="E133" t="s">
        <v>198</v>
      </c>
      <c r="F133" t="s">
        <v>13</v>
      </c>
      <c r="G133" t="s">
        <v>10</v>
      </c>
      <c r="H133" t="s">
        <v>12</v>
      </c>
      <c r="J133" s="7"/>
    </row>
    <row r="134" spans="1:10" ht="21">
      <c r="A134" t="str">
        <f t="shared" si="2"/>
        <v>2015-11-24</v>
      </c>
      <c r="B134" t="str">
        <f>"2255"</f>
        <v>2255</v>
      </c>
      <c r="C134" t="s">
        <v>37</v>
      </c>
      <c r="D134" t="s">
        <v>199</v>
      </c>
      <c r="E134" t="s">
        <v>200</v>
      </c>
      <c r="F134" t="s">
        <v>13</v>
      </c>
      <c r="G134" t="s">
        <v>10</v>
      </c>
      <c r="H134" t="s">
        <v>8</v>
      </c>
      <c r="J134" s="7"/>
    </row>
    <row r="135" spans="1:10" ht="21">
      <c r="A135" t="str">
        <f t="shared" si="2"/>
        <v>2015-11-24</v>
      </c>
      <c r="B135" t="str">
        <f>"2325"</f>
        <v>2325</v>
      </c>
      <c r="C135" t="s">
        <v>18</v>
      </c>
      <c r="D135" t="s">
        <v>201</v>
      </c>
      <c r="E135" t="s">
        <v>19</v>
      </c>
      <c r="F135" t="s">
        <v>11</v>
      </c>
      <c r="G135" t="s">
        <v>20</v>
      </c>
      <c r="H135" t="s">
        <v>8</v>
      </c>
      <c r="I135" t="s">
        <v>17</v>
      </c>
      <c r="J135" s="7"/>
    </row>
    <row r="136" spans="1:10" ht="21">
      <c r="A136" t="str">
        <f t="shared" si="2"/>
        <v>2015-11-24</v>
      </c>
      <c r="B136" t="str">
        <f>"2330"</f>
        <v>2330</v>
      </c>
      <c r="C136" t="s">
        <v>32</v>
      </c>
      <c r="D136" t="s">
        <v>193</v>
      </c>
      <c r="E136" t="s">
        <v>194</v>
      </c>
      <c r="F136" t="s">
        <v>13</v>
      </c>
      <c r="G136" t="s">
        <v>10</v>
      </c>
      <c r="H136" t="s">
        <v>12</v>
      </c>
      <c r="J136" s="7"/>
    </row>
    <row r="137" spans="1:10" ht="21">
      <c r="A137" t="str">
        <f t="shared" si="2"/>
        <v>2015-11-24</v>
      </c>
      <c r="B137" t="str">
        <f>"2425"</f>
        <v>2425</v>
      </c>
      <c r="C137" t="s">
        <v>33</v>
      </c>
      <c r="D137" t="s">
        <v>34</v>
      </c>
      <c r="E137" t="s">
        <v>90</v>
      </c>
      <c r="F137" t="s">
        <v>11</v>
      </c>
      <c r="G137" t="s">
        <v>10</v>
      </c>
      <c r="H137" t="s">
        <v>8</v>
      </c>
      <c r="I137" t="s">
        <v>17</v>
      </c>
      <c r="J137" s="7"/>
    </row>
    <row r="138" spans="1:10" ht="21">
      <c r="A138" t="str">
        <f t="shared" si="2"/>
        <v>2015-11-24</v>
      </c>
      <c r="B138" t="str">
        <f>"2430"</f>
        <v>2430</v>
      </c>
      <c r="C138" t="s">
        <v>30</v>
      </c>
      <c r="D138" t="s">
        <v>185</v>
      </c>
      <c r="E138" t="s">
        <v>186</v>
      </c>
      <c r="F138" t="s">
        <v>13</v>
      </c>
      <c r="G138" t="s">
        <v>10</v>
      </c>
      <c r="H138" t="s">
        <v>8</v>
      </c>
      <c r="J138" s="7"/>
    </row>
    <row r="139" spans="1:10" ht="21">
      <c r="A139" t="str">
        <f t="shared" si="2"/>
        <v>2015-11-24</v>
      </c>
      <c r="B139" t="str">
        <f>"2500"</f>
        <v>2500</v>
      </c>
      <c r="C139" t="s">
        <v>36</v>
      </c>
      <c r="D139" t="s">
        <v>195</v>
      </c>
      <c r="E139" t="s">
        <v>196</v>
      </c>
      <c r="F139" t="s">
        <v>13</v>
      </c>
      <c r="G139" t="s">
        <v>10</v>
      </c>
      <c r="H139" t="s">
        <v>8</v>
      </c>
      <c r="J139" s="7"/>
    </row>
    <row r="140" spans="1:10" ht="21">
      <c r="A140" t="str">
        <f t="shared" si="2"/>
        <v>2015-11-24</v>
      </c>
      <c r="B140" t="str">
        <f>"2530"</f>
        <v>2530</v>
      </c>
      <c r="C140" t="s">
        <v>21</v>
      </c>
      <c r="D140" t="s">
        <v>189</v>
      </c>
      <c r="E140" t="s">
        <v>190</v>
      </c>
      <c r="F140" t="s">
        <v>11</v>
      </c>
      <c r="G140" t="s">
        <v>10</v>
      </c>
      <c r="H140" t="s">
        <v>8</v>
      </c>
      <c r="J140" s="7"/>
    </row>
    <row r="141" spans="1:10" ht="21">
      <c r="A141" t="str">
        <f t="shared" si="2"/>
        <v>2015-11-24</v>
      </c>
      <c r="B141" t="str">
        <f>"2600"</f>
        <v>2600</v>
      </c>
      <c r="C141" t="s">
        <v>22</v>
      </c>
      <c r="D141" t="s">
        <v>191</v>
      </c>
      <c r="E141" t="s">
        <v>192</v>
      </c>
      <c r="F141" t="s">
        <v>23</v>
      </c>
      <c r="G141" t="s">
        <v>10</v>
      </c>
      <c r="H141" t="s">
        <v>8</v>
      </c>
      <c r="J141" s="7"/>
    </row>
    <row r="142" spans="1:10" ht="21">
      <c r="A142" t="str">
        <f t="shared" si="2"/>
        <v>2015-11-24</v>
      </c>
      <c r="B142" t="str">
        <f>"2630"</f>
        <v>2630</v>
      </c>
      <c r="C142" t="s">
        <v>15</v>
      </c>
      <c r="D142" t="s">
        <v>173</v>
      </c>
      <c r="E142" t="s">
        <v>174</v>
      </c>
      <c r="F142" t="s">
        <v>13</v>
      </c>
      <c r="G142" t="s">
        <v>10</v>
      </c>
      <c r="H142" t="s">
        <v>8</v>
      </c>
      <c r="J142" s="7"/>
    </row>
    <row r="143" spans="1:10" ht="21">
      <c r="A143" t="str">
        <f t="shared" si="2"/>
        <v>2015-11-24</v>
      </c>
      <c r="B143" t="str">
        <f>"2700"</f>
        <v>2700</v>
      </c>
      <c r="C143" t="s">
        <v>24</v>
      </c>
      <c r="D143" t="s">
        <v>175</v>
      </c>
      <c r="E143" t="s">
        <v>176</v>
      </c>
      <c r="F143" t="s">
        <v>13</v>
      </c>
      <c r="G143" t="s">
        <v>10</v>
      </c>
      <c r="H143" t="s">
        <v>8</v>
      </c>
      <c r="J143" s="7"/>
    </row>
    <row r="144" spans="1:10" ht="21">
      <c r="A144" t="str">
        <f t="shared" si="2"/>
        <v>2015-11-24</v>
      </c>
      <c r="B144" t="str">
        <f>"2730"</f>
        <v>2730</v>
      </c>
      <c r="C144" t="s">
        <v>25</v>
      </c>
      <c r="D144" t="s">
        <v>177</v>
      </c>
      <c r="E144" t="s">
        <v>178</v>
      </c>
      <c r="F144" t="s">
        <v>11</v>
      </c>
      <c r="G144" t="s">
        <v>10</v>
      </c>
      <c r="H144" t="s">
        <v>8</v>
      </c>
      <c r="I144" t="s">
        <v>17</v>
      </c>
      <c r="J144" s="7"/>
    </row>
    <row r="145" spans="1:10" ht="21">
      <c r="A145" t="str">
        <f t="shared" si="2"/>
        <v>2015-11-24</v>
      </c>
      <c r="B145" t="str">
        <f>"2800"</f>
        <v>2800</v>
      </c>
      <c r="C145" t="s">
        <v>26</v>
      </c>
      <c r="D145" t="s">
        <v>179</v>
      </c>
      <c r="E145" t="s">
        <v>180</v>
      </c>
      <c r="F145" t="s">
        <v>13</v>
      </c>
      <c r="G145" t="s">
        <v>10</v>
      </c>
      <c r="H145" t="s">
        <v>8</v>
      </c>
      <c r="J145" s="7"/>
    </row>
    <row r="146" spans="1:10" ht="21">
      <c r="A146" t="str">
        <f t="shared" si="2"/>
        <v>2015-11-24</v>
      </c>
      <c r="B146" t="str">
        <f>"2830"</f>
        <v>2830</v>
      </c>
      <c r="C146" t="s">
        <v>47</v>
      </c>
      <c r="D146" t="s">
        <v>169</v>
      </c>
      <c r="E146" t="s">
        <v>170</v>
      </c>
      <c r="F146" t="s">
        <v>49</v>
      </c>
      <c r="G146" t="s">
        <v>48</v>
      </c>
      <c r="H146" t="s">
        <v>8</v>
      </c>
      <c r="J146" s="7"/>
    </row>
    <row r="147" spans="1:10" ht="21">
      <c r="A147" t="str">
        <f aca="true" t="shared" si="3" ref="A147:A194">"2015-11-25"</f>
        <v>2015-11-25</v>
      </c>
      <c r="B147" t="str">
        <f>"0500"</f>
        <v>0500</v>
      </c>
      <c r="C147" t="s">
        <v>36</v>
      </c>
      <c r="D147" t="s">
        <v>195</v>
      </c>
      <c r="E147" t="s">
        <v>196</v>
      </c>
      <c r="F147" t="s">
        <v>13</v>
      </c>
      <c r="G147" t="s">
        <v>10</v>
      </c>
      <c r="H147" t="s">
        <v>8</v>
      </c>
      <c r="J147" s="7"/>
    </row>
    <row r="148" spans="1:10" ht="21">
      <c r="A148" t="str">
        <f t="shared" si="3"/>
        <v>2015-11-25</v>
      </c>
      <c r="B148" t="str">
        <f>"0530"</f>
        <v>0530</v>
      </c>
      <c r="C148" t="s">
        <v>16</v>
      </c>
      <c r="D148" t="s">
        <v>197</v>
      </c>
      <c r="E148" t="s">
        <v>198</v>
      </c>
      <c r="F148" t="s">
        <v>13</v>
      </c>
      <c r="G148" t="s">
        <v>10</v>
      </c>
      <c r="H148" t="s">
        <v>12</v>
      </c>
      <c r="J148" s="7"/>
    </row>
    <row r="149" spans="1:10" ht="21">
      <c r="A149" t="str">
        <f t="shared" si="3"/>
        <v>2015-11-25</v>
      </c>
      <c r="B149" t="str">
        <f>"0625"</f>
        <v>0625</v>
      </c>
      <c r="C149" t="s">
        <v>55</v>
      </c>
      <c r="D149" t="s">
        <v>202</v>
      </c>
      <c r="E149" t="s">
        <v>56</v>
      </c>
      <c r="F149" t="s">
        <v>9</v>
      </c>
      <c r="H149" t="s">
        <v>8</v>
      </c>
      <c r="I149" t="s">
        <v>17</v>
      </c>
      <c r="J149" s="7"/>
    </row>
    <row r="150" spans="1:10" ht="21">
      <c r="A150" t="str">
        <f t="shared" si="3"/>
        <v>2015-11-25</v>
      </c>
      <c r="B150" t="str">
        <f>"0630"</f>
        <v>0630</v>
      </c>
      <c r="C150" t="s">
        <v>37</v>
      </c>
      <c r="D150" t="s">
        <v>199</v>
      </c>
      <c r="E150" t="s">
        <v>200</v>
      </c>
      <c r="F150" t="s">
        <v>13</v>
      </c>
      <c r="G150" t="s">
        <v>10</v>
      </c>
      <c r="H150" t="s">
        <v>8</v>
      </c>
      <c r="J150" s="7"/>
    </row>
    <row r="151" spans="1:10" ht="21">
      <c r="A151" t="str">
        <f t="shared" si="3"/>
        <v>2015-11-25</v>
      </c>
      <c r="B151" t="str">
        <f>"0700"</f>
        <v>0700</v>
      </c>
      <c r="C151" t="s">
        <v>21</v>
      </c>
      <c r="D151" t="s">
        <v>189</v>
      </c>
      <c r="E151" t="s">
        <v>190</v>
      </c>
      <c r="F151" t="s">
        <v>11</v>
      </c>
      <c r="G151" t="s">
        <v>10</v>
      </c>
      <c r="H151" t="s">
        <v>8</v>
      </c>
      <c r="J151" s="7"/>
    </row>
    <row r="152" spans="1:10" ht="21">
      <c r="A152" t="str">
        <f t="shared" si="3"/>
        <v>2015-11-25</v>
      </c>
      <c r="B152" t="str">
        <f>"0730"</f>
        <v>0730</v>
      </c>
      <c r="C152" t="s">
        <v>22</v>
      </c>
      <c r="D152" t="s">
        <v>191</v>
      </c>
      <c r="E152" t="s">
        <v>192</v>
      </c>
      <c r="F152" t="s">
        <v>23</v>
      </c>
      <c r="G152" t="s">
        <v>10</v>
      </c>
      <c r="H152" t="s">
        <v>8</v>
      </c>
      <c r="J152" s="7"/>
    </row>
    <row r="153" spans="1:10" ht="21">
      <c r="A153" t="str">
        <f t="shared" si="3"/>
        <v>2015-11-25</v>
      </c>
      <c r="B153" t="str">
        <f>"0800"</f>
        <v>0800</v>
      </c>
      <c r="C153" t="s">
        <v>27</v>
      </c>
      <c r="D153" t="s">
        <v>181</v>
      </c>
      <c r="E153" t="s">
        <v>182</v>
      </c>
      <c r="F153" t="s">
        <v>13</v>
      </c>
      <c r="G153" t="s">
        <v>10</v>
      </c>
      <c r="H153" t="s">
        <v>12</v>
      </c>
      <c r="J153" s="7"/>
    </row>
    <row r="154" spans="1:10" ht="21">
      <c r="A154" t="str">
        <f t="shared" si="3"/>
        <v>2015-11-25</v>
      </c>
      <c r="B154" t="str">
        <f>"0855"</f>
        <v>0855</v>
      </c>
      <c r="C154" t="s">
        <v>44</v>
      </c>
      <c r="D154" t="s">
        <v>203</v>
      </c>
      <c r="E154" t="s">
        <v>51</v>
      </c>
      <c r="F154" t="s">
        <v>9</v>
      </c>
      <c r="H154" t="s">
        <v>12</v>
      </c>
      <c r="I154" t="s">
        <v>17</v>
      </c>
      <c r="J154" s="7"/>
    </row>
    <row r="155" spans="1:10" ht="21">
      <c r="A155" t="str">
        <f t="shared" si="3"/>
        <v>2015-11-25</v>
      </c>
      <c r="B155" t="str">
        <f>"0900"</f>
        <v>0900</v>
      </c>
      <c r="C155" t="s">
        <v>36</v>
      </c>
      <c r="D155" t="s">
        <v>195</v>
      </c>
      <c r="E155" t="s">
        <v>196</v>
      </c>
      <c r="F155" t="s">
        <v>13</v>
      </c>
      <c r="G155" t="s">
        <v>10</v>
      </c>
      <c r="H155" t="s">
        <v>8</v>
      </c>
      <c r="J155" s="7"/>
    </row>
    <row r="156" spans="1:10" ht="21">
      <c r="A156" t="str">
        <f t="shared" si="3"/>
        <v>2015-11-25</v>
      </c>
      <c r="B156" t="str">
        <f>"0930"</f>
        <v>0930</v>
      </c>
      <c r="C156" t="s">
        <v>32</v>
      </c>
      <c r="D156" t="s">
        <v>193</v>
      </c>
      <c r="E156" t="s">
        <v>194</v>
      </c>
      <c r="F156" t="s">
        <v>13</v>
      </c>
      <c r="G156" t="s">
        <v>10</v>
      </c>
      <c r="H156" t="s">
        <v>12</v>
      </c>
      <c r="J156" s="7"/>
    </row>
    <row r="157" spans="1:10" ht="21">
      <c r="A157" t="str">
        <f t="shared" si="3"/>
        <v>2015-11-25</v>
      </c>
      <c r="B157" t="str">
        <f>"1025"</f>
        <v>1025</v>
      </c>
      <c r="C157" t="s">
        <v>126</v>
      </c>
      <c r="D157" t="s">
        <v>204</v>
      </c>
      <c r="E157" t="s">
        <v>205</v>
      </c>
      <c r="F157" t="s">
        <v>11</v>
      </c>
      <c r="G157" t="s">
        <v>10</v>
      </c>
      <c r="H157" t="s">
        <v>8</v>
      </c>
      <c r="I157" t="s">
        <v>17</v>
      </c>
      <c r="J157" s="7"/>
    </row>
    <row r="158" spans="1:10" ht="21">
      <c r="A158" t="str">
        <f t="shared" si="3"/>
        <v>2015-11-25</v>
      </c>
      <c r="B158" t="str">
        <f>"1030"</f>
        <v>1030</v>
      </c>
      <c r="C158" t="s">
        <v>15</v>
      </c>
      <c r="D158" t="s">
        <v>173</v>
      </c>
      <c r="E158" t="s">
        <v>174</v>
      </c>
      <c r="F158" t="s">
        <v>13</v>
      </c>
      <c r="G158" t="s">
        <v>10</v>
      </c>
      <c r="H158" t="s">
        <v>8</v>
      </c>
      <c r="J158" s="7"/>
    </row>
    <row r="159" spans="1:10" ht="21">
      <c r="A159" t="str">
        <f t="shared" si="3"/>
        <v>2015-11-25</v>
      </c>
      <c r="B159" t="str">
        <f>"1100"</f>
        <v>1100</v>
      </c>
      <c r="C159" t="s">
        <v>24</v>
      </c>
      <c r="D159" t="s">
        <v>175</v>
      </c>
      <c r="E159" t="s">
        <v>176</v>
      </c>
      <c r="F159" t="s">
        <v>13</v>
      </c>
      <c r="G159" t="s">
        <v>10</v>
      </c>
      <c r="H159" t="s">
        <v>8</v>
      </c>
      <c r="J159" s="7"/>
    </row>
    <row r="160" spans="1:10" ht="21">
      <c r="A160" t="str">
        <f t="shared" si="3"/>
        <v>2015-11-25</v>
      </c>
      <c r="B160" t="str">
        <f>"1130"</f>
        <v>1130</v>
      </c>
      <c r="C160" t="s">
        <v>25</v>
      </c>
      <c r="D160" t="s">
        <v>177</v>
      </c>
      <c r="E160" t="s">
        <v>178</v>
      </c>
      <c r="F160" t="s">
        <v>11</v>
      </c>
      <c r="G160" t="s">
        <v>10</v>
      </c>
      <c r="H160" t="s">
        <v>8</v>
      </c>
      <c r="I160" t="s">
        <v>17</v>
      </c>
      <c r="J160" s="7"/>
    </row>
    <row r="161" spans="1:10" ht="21">
      <c r="A161" t="str">
        <f t="shared" si="3"/>
        <v>2015-11-25</v>
      </c>
      <c r="B161" t="str">
        <f>"1200"</f>
        <v>1200</v>
      </c>
      <c r="C161" t="s">
        <v>26</v>
      </c>
      <c r="D161" t="s">
        <v>179</v>
      </c>
      <c r="E161" t="s">
        <v>180</v>
      </c>
      <c r="F161" t="s">
        <v>13</v>
      </c>
      <c r="G161" t="s">
        <v>10</v>
      </c>
      <c r="H161" t="s">
        <v>8</v>
      </c>
      <c r="J161" s="7"/>
    </row>
    <row r="162" spans="1:10" ht="21">
      <c r="A162" t="str">
        <f t="shared" si="3"/>
        <v>2015-11-25</v>
      </c>
      <c r="B162" t="str">
        <f>"1230"</f>
        <v>1230</v>
      </c>
      <c r="C162" t="s">
        <v>36</v>
      </c>
      <c r="D162" t="s">
        <v>195</v>
      </c>
      <c r="E162" t="s">
        <v>196</v>
      </c>
      <c r="F162" t="s">
        <v>13</v>
      </c>
      <c r="G162" t="s">
        <v>10</v>
      </c>
      <c r="H162" t="s">
        <v>8</v>
      </c>
      <c r="J162" s="7"/>
    </row>
    <row r="163" spans="1:10" ht="21">
      <c r="A163" t="str">
        <f t="shared" si="3"/>
        <v>2015-11-25</v>
      </c>
      <c r="B163" t="str">
        <f>"1300"</f>
        <v>1300</v>
      </c>
      <c r="C163" t="s">
        <v>37</v>
      </c>
      <c r="D163" t="s">
        <v>199</v>
      </c>
      <c r="E163" t="s">
        <v>200</v>
      </c>
      <c r="F163" t="s">
        <v>13</v>
      </c>
      <c r="G163" t="s">
        <v>10</v>
      </c>
      <c r="H163" t="s">
        <v>8</v>
      </c>
      <c r="J163" s="7"/>
    </row>
    <row r="164" spans="1:10" ht="21">
      <c r="A164" t="str">
        <f t="shared" si="3"/>
        <v>2015-11-25</v>
      </c>
      <c r="B164" t="str">
        <f>"1330"</f>
        <v>1330</v>
      </c>
      <c r="C164" t="s">
        <v>16</v>
      </c>
      <c r="D164" t="s">
        <v>197</v>
      </c>
      <c r="E164" t="s">
        <v>198</v>
      </c>
      <c r="F164" t="s">
        <v>13</v>
      </c>
      <c r="G164" t="s">
        <v>10</v>
      </c>
      <c r="H164" t="s">
        <v>12</v>
      </c>
      <c r="J164" s="7"/>
    </row>
    <row r="165" spans="1:10" ht="21">
      <c r="A165" t="str">
        <f t="shared" si="3"/>
        <v>2015-11-25</v>
      </c>
      <c r="B165" t="str">
        <f>"1425"</f>
        <v>1425</v>
      </c>
      <c r="C165" t="s">
        <v>18</v>
      </c>
      <c r="D165" t="s">
        <v>206</v>
      </c>
      <c r="E165" t="s">
        <v>19</v>
      </c>
      <c r="F165" t="s">
        <v>11</v>
      </c>
      <c r="G165" t="s">
        <v>20</v>
      </c>
      <c r="H165" t="s">
        <v>8</v>
      </c>
      <c r="I165" t="s">
        <v>17</v>
      </c>
      <c r="J165" s="7"/>
    </row>
    <row r="166" spans="1:10" ht="21">
      <c r="A166" t="str">
        <f t="shared" si="3"/>
        <v>2015-11-25</v>
      </c>
      <c r="B166" t="str">
        <f>"1430"</f>
        <v>1430</v>
      </c>
      <c r="C166" t="s">
        <v>21</v>
      </c>
      <c r="D166" t="s">
        <v>189</v>
      </c>
      <c r="E166" t="s">
        <v>190</v>
      </c>
      <c r="F166" t="s">
        <v>11</v>
      </c>
      <c r="G166" t="s">
        <v>10</v>
      </c>
      <c r="H166" t="s">
        <v>8</v>
      </c>
      <c r="J166" s="7"/>
    </row>
    <row r="167" spans="1:10" ht="21">
      <c r="A167" t="str">
        <f t="shared" si="3"/>
        <v>2015-11-25</v>
      </c>
      <c r="B167" t="str">
        <f>"1500"</f>
        <v>1500</v>
      </c>
      <c r="C167" t="s">
        <v>22</v>
      </c>
      <c r="D167" t="s">
        <v>191</v>
      </c>
      <c r="E167" t="s">
        <v>192</v>
      </c>
      <c r="F167" t="s">
        <v>23</v>
      </c>
      <c r="G167" t="s">
        <v>10</v>
      </c>
      <c r="H167" t="s">
        <v>8</v>
      </c>
      <c r="J167" s="7"/>
    </row>
    <row r="168" spans="1:10" ht="21">
      <c r="A168" t="str">
        <f t="shared" si="3"/>
        <v>2015-11-25</v>
      </c>
      <c r="B168" t="str">
        <f>"1530"</f>
        <v>1530</v>
      </c>
      <c r="C168" t="s">
        <v>15</v>
      </c>
      <c r="D168" t="s">
        <v>207</v>
      </c>
      <c r="E168" t="s">
        <v>208</v>
      </c>
      <c r="F168" t="s">
        <v>13</v>
      </c>
      <c r="G168" t="s">
        <v>10</v>
      </c>
      <c r="H168" t="s">
        <v>8</v>
      </c>
      <c r="J168" s="7"/>
    </row>
    <row r="169" spans="1:10" ht="21">
      <c r="A169" t="str">
        <f t="shared" si="3"/>
        <v>2015-11-25</v>
      </c>
      <c r="B169" t="str">
        <f>"1600"</f>
        <v>1600</v>
      </c>
      <c r="C169" t="s">
        <v>24</v>
      </c>
      <c r="D169" t="s">
        <v>209</v>
      </c>
      <c r="E169" t="s">
        <v>210</v>
      </c>
      <c r="F169" t="s">
        <v>13</v>
      </c>
      <c r="G169" t="s">
        <v>10</v>
      </c>
      <c r="H169" t="s">
        <v>8</v>
      </c>
      <c r="J169" s="7"/>
    </row>
    <row r="170" spans="1:10" ht="21">
      <c r="A170" t="str">
        <f t="shared" si="3"/>
        <v>2015-11-25</v>
      </c>
      <c r="B170" t="str">
        <f>"1630"</f>
        <v>1630</v>
      </c>
      <c r="C170" t="s">
        <v>25</v>
      </c>
      <c r="D170" t="s">
        <v>211</v>
      </c>
      <c r="E170" t="s">
        <v>212</v>
      </c>
      <c r="F170" t="s">
        <v>11</v>
      </c>
      <c r="G170" t="s">
        <v>10</v>
      </c>
      <c r="H170" t="s">
        <v>8</v>
      </c>
      <c r="I170" t="s">
        <v>17</v>
      </c>
      <c r="J170" s="7"/>
    </row>
    <row r="171" spans="1:10" ht="21">
      <c r="A171" t="str">
        <f t="shared" si="3"/>
        <v>2015-11-25</v>
      </c>
      <c r="B171" t="str">
        <f>"1700"</f>
        <v>1700</v>
      </c>
      <c r="C171" t="s">
        <v>26</v>
      </c>
      <c r="D171" t="s">
        <v>213</v>
      </c>
      <c r="E171" t="s">
        <v>214</v>
      </c>
      <c r="F171" t="s">
        <v>13</v>
      </c>
      <c r="G171" t="s">
        <v>10</v>
      </c>
      <c r="H171" t="s">
        <v>8</v>
      </c>
      <c r="J171" s="7"/>
    </row>
    <row r="172" spans="1:10" ht="21">
      <c r="A172" t="str">
        <f t="shared" si="3"/>
        <v>2015-11-25</v>
      </c>
      <c r="B172" t="str">
        <f>"1730"</f>
        <v>1730</v>
      </c>
      <c r="C172" t="s">
        <v>27</v>
      </c>
      <c r="D172" t="s">
        <v>215</v>
      </c>
      <c r="E172" t="s">
        <v>216</v>
      </c>
      <c r="F172" t="s">
        <v>13</v>
      </c>
      <c r="G172" t="s">
        <v>10</v>
      </c>
      <c r="H172" t="s">
        <v>12</v>
      </c>
      <c r="J172" s="7"/>
    </row>
    <row r="173" spans="1:10" ht="21">
      <c r="A173" t="str">
        <f t="shared" si="3"/>
        <v>2015-11-25</v>
      </c>
      <c r="B173" t="str">
        <f>"1825"</f>
        <v>1825</v>
      </c>
      <c r="C173" t="s">
        <v>28</v>
      </c>
      <c r="D173" t="s">
        <v>217</v>
      </c>
      <c r="E173" t="s">
        <v>29</v>
      </c>
      <c r="F173" t="s">
        <v>11</v>
      </c>
      <c r="G173" t="s">
        <v>10</v>
      </c>
      <c r="H173" t="s">
        <v>8</v>
      </c>
      <c r="I173" t="s">
        <v>17</v>
      </c>
      <c r="J173" s="7"/>
    </row>
    <row r="174" spans="1:10" ht="21">
      <c r="A174" t="str">
        <f t="shared" si="3"/>
        <v>2015-11-25</v>
      </c>
      <c r="B174" t="str">
        <f>"1830"</f>
        <v>1830</v>
      </c>
      <c r="C174" t="s">
        <v>30</v>
      </c>
      <c r="D174" t="s">
        <v>218</v>
      </c>
      <c r="E174" t="s">
        <v>219</v>
      </c>
      <c r="F174" t="s">
        <v>13</v>
      </c>
      <c r="G174" t="s">
        <v>10</v>
      </c>
      <c r="H174" t="s">
        <v>8</v>
      </c>
      <c r="J174" s="7"/>
    </row>
    <row r="175" spans="1:10" ht="21">
      <c r="A175" t="str">
        <f t="shared" si="3"/>
        <v>2015-11-25</v>
      </c>
      <c r="B175" t="str">
        <f>"1900"</f>
        <v>1900</v>
      </c>
      <c r="C175" t="s">
        <v>31</v>
      </c>
      <c r="D175" t="s">
        <v>220</v>
      </c>
      <c r="E175" t="s">
        <v>221</v>
      </c>
      <c r="F175" t="s">
        <v>11</v>
      </c>
      <c r="G175" t="s">
        <v>10</v>
      </c>
      <c r="H175" t="s">
        <v>8</v>
      </c>
      <c r="I175" t="s">
        <v>17</v>
      </c>
      <c r="J175" s="7"/>
    </row>
    <row r="176" spans="1:10" ht="21">
      <c r="A176" t="str">
        <f t="shared" si="3"/>
        <v>2015-11-25</v>
      </c>
      <c r="B176" t="str">
        <f>"1930"</f>
        <v>1930</v>
      </c>
      <c r="C176" t="s">
        <v>21</v>
      </c>
      <c r="D176" t="s">
        <v>222</v>
      </c>
      <c r="E176" t="s">
        <v>223</v>
      </c>
      <c r="F176" t="s">
        <v>11</v>
      </c>
      <c r="G176" t="s">
        <v>10</v>
      </c>
      <c r="H176" t="s">
        <v>12</v>
      </c>
      <c r="J176" s="7"/>
    </row>
    <row r="177" spans="1:10" ht="21">
      <c r="A177" t="str">
        <f t="shared" si="3"/>
        <v>2015-11-25</v>
      </c>
      <c r="B177" t="str">
        <f>"2000"</f>
        <v>2000</v>
      </c>
      <c r="C177" t="s">
        <v>22</v>
      </c>
      <c r="D177" t="s">
        <v>224</v>
      </c>
      <c r="E177" t="s">
        <v>225</v>
      </c>
      <c r="F177" t="s">
        <v>23</v>
      </c>
      <c r="G177" t="s">
        <v>10</v>
      </c>
      <c r="H177" t="s">
        <v>8</v>
      </c>
      <c r="J177" s="7"/>
    </row>
    <row r="178" spans="1:10" ht="21">
      <c r="A178" t="str">
        <f t="shared" si="3"/>
        <v>2015-11-25</v>
      </c>
      <c r="B178" t="str">
        <f>"2030"</f>
        <v>2030</v>
      </c>
      <c r="C178" t="s">
        <v>32</v>
      </c>
      <c r="D178" t="s">
        <v>226</v>
      </c>
      <c r="E178" t="s">
        <v>227</v>
      </c>
      <c r="F178" t="s">
        <v>13</v>
      </c>
      <c r="G178" t="s">
        <v>10</v>
      </c>
      <c r="H178" t="s">
        <v>12</v>
      </c>
      <c r="J178" s="7"/>
    </row>
    <row r="179" spans="1:10" ht="21">
      <c r="A179" t="str">
        <f t="shared" si="3"/>
        <v>2015-11-25</v>
      </c>
      <c r="B179" t="str">
        <f>"2125"</f>
        <v>2125</v>
      </c>
      <c r="C179" t="s">
        <v>55</v>
      </c>
      <c r="D179" t="s">
        <v>171</v>
      </c>
      <c r="E179" t="s">
        <v>56</v>
      </c>
      <c r="F179" t="s">
        <v>9</v>
      </c>
      <c r="H179" t="s">
        <v>8</v>
      </c>
      <c r="I179" t="s">
        <v>17</v>
      </c>
      <c r="J179" s="7"/>
    </row>
    <row r="180" spans="1:10" ht="21">
      <c r="A180" t="str">
        <f t="shared" si="3"/>
        <v>2015-11-25</v>
      </c>
      <c r="B180" t="str">
        <f>"2130"</f>
        <v>2130</v>
      </c>
      <c r="C180" t="s">
        <v>36</v>
      </c>
      <c r="D180" t="s">
        <v>228</v>
      </c>
      <c r="E180" t="s">
        <v>229</v>
      </c>
      <c r="F180" t="s">
        <v>13</v>
      </c>
      <c r="G180" t="s">
        <v>10</v>
      </c>
      <c r="H180" t="s">
        <v>8</v>
      </c>
      <c r="J180" s="7"/>
    </row>
    <row r="181" spans="1:10" ht="21">
      <c r="A181" t="str">
        <f t="shared" si="3"/>
        <v>2015-11-25</v>
      </c>
      <c r="B181" t="str">
        <f>"2200"</f>
        <v>2200</v>
      </c>
      <c r="C181" t="s">
        <v>16</v>
      </c>
      <c r="D181" t="s">
        <v>230</v>
      </c>
      <c r="E181" t="s">
        <v>231</v>
      </c>
      <c r="F181" t="s">
        <v>13</v>
      </c>
      <c r="G181" t="s">
        <v>10</v>
      </c>
      <c r="H181" t="s">
        <v>12</v>
      </c>
      <c r="J181" s="7"/>
    </row>
    <row r="182" spans="1:10" ht="21">
      <c r="A182" t="str">
        <f t="shared" si="3"/>
        <v>2015-11-25</v>
      </c>
      <c r="B182" t="str">
        <f>"2255"</f>
        <v>2255</v>
      </c>
      <c r="C182" t="s">
        <v>37</v>
      </c>
      <c r="D182" t="s">
        <v>232</v>
      </c>
      <c r="E182" t="s">
        <v>233</v>
      </c>
      <c r="F182" t="s">
        <v>13</v>
      </c>
      <c r="G182" t="s">
        <v>10</v>
      </c>
      <c r="H182" t="s">
        <v>8</v>
      </c>
      <c r="J182" s="7"/>
    </row>
    <row r="183" spans="1:10" ht="21">
      <c r="A183" t="str">
        <f t="shared" si="3"/>
        <v>2015-11-25</v>
      </c>
      <c r="B183" t="str">
        <f>"2325"</f>
        <v>2325</v>
      </c>
      <c r="C183" t="s">
        <v>44</v>
      </c>
      <c r="D183" t="s">
        <v>84</v>
      </c>
      <c r="E183" t="s">
        <v>51</v>
      </c>
      <c r="F183" t="s">
        <v>9</v>
      </c>
      <c r="H183" t="s">
        <v>8</v>
      </c>
      <c r="I183" t="s">
        <v>17</v>
      </c>
      <c r="J183" s="7"/>
    </row>
    <row r="184" spans="1:10" ht="21">
      <c r="A184" t="str">
        <f t="shared" si="3"/>
        <v>2015-11-25</v>
      </c>
      <c r="B184" t="str">
        <f>"2330"</f>
        <v>2330</v>
      </c>
      <c r="C184" t="s">
        <v>32</v>
      </c>
      <c r="D184" t="s">
        <v>226</v>
      </c>
      <c r="E184" t="s">
        <v>227</v>
      </c>
      <c r="F184" t="s">
        <v>13</v>
      </c>
      <c r="G184" t="s">
        <v>10</v>
      </c>
      <c r="H184" t="s">
        <v>12</v>
      </c>
      <c r="J184" s="7"/>
    </row>
    <row r="185" spans="1:10" ht="21">
      <c r="A185" t="str">
        <f t="shared" si="3"/>
        <v>2015-11-25</v>
      </c>
      <c r="B185" t="str">
        <f>"2425"</f>
        <v>2425</v>
      </c>
      <c r="C185" t="s">
        <v>28</v>
      </c>
      <c r="D185" t="s">
        <v>234</v>
      </c>
      <c r="E185" t="s">
        <v>53</v>
      </c>
      <c r="F185" t="s">
        <v>11</v>
      </c>
      <c r="G185" t="s">
        <v>10</v>
      </c>
      <c r="H185" t="s">
        <v>8</v>
      </c>
      <c r="I185" t="s">
        <v>17</v>
      </c>
      <c r="J185" s="7"/>
    </row>
    <row r="186" spans="1:10" ht="21">
      <c r="A186" t="str">
        <f t="shared" si="3"/>
        <v>2015-11-25</v>
      </c>
      <c r="B186" t="str">
        <f>"2430"</f>
        <v>2430</v>
      </c>
      <c r="C186" t="s">
        <v>30</v>
      </c>
      <c r="D186" t="s">
        <v>218</v>
      </c>
      <c r="E186" t="s">
        <v>219</v>
      </c>
      <c r="F186" t="s">
        <v>13</v>
      </c>
      <c r="G186" t="s">
        <v>10</v>
      </c>
      <c r="H186" t="s">
        <v>8</v>
      </c>
      <c r="J186" s="7"/>
    </row>
    <row r="187" spans="1:10" ht="21">
      <c r="A187" t="str">
        <f t="shared" si="3"/>
        <v>2015-11-25</v>
      </c>
      <c r="B187" t="str">
        <f>"2500"</f>
        <v>2500</v>
      </c>
      <c r="C187" t="s">
        <v>36</v>
      </c>
      <c r="D187" t="s">
        <v>228</v>
      </c>
      <c r="E187" t="s">
        <v>229</v>
      </c>
      <c r="F187" t="s">
        <v>13</v>
      </c>
      <c r="G187" t="s">
        <v>10</v>
      </c>
      <c r="H187" t="s">
        <v>8</v>
      </c>
      <c r="J187" s="7"/>
    </row>
    <row r="188" spans="1:10" ht="21">
      <c r="A188" t="str">
        <f t="shared" si="3"/>
        <v>2015-11-25</v>
      </c>
      <c r="B188" t="str">
        <f>"2530"</f>
        <v>2530</v>
      </c>
      <c r="C188" t="s">
        <v>21</v>
      </c>
      <c r="D188" t="s">
        <v>222</v>
      </c>
      <c r="E188" t="s">
        <v>223</v>
      </c>
      <c r="F188" t="s">
        <v>11</v>
      </c>
      <c r="G188" t="s">
        <v>10</v>
      </c>
      <c r="H188" t="s">
        <v>12</v>
      </c>
      <c r="J188" s="7"/>
    </row>
    <row r="189" spans="1:10" ht="21">
      <c r="A189" t="str">
        <f t="shared" si="3"/>
        <v>2015-11-25</v>
      </c>
      <c r="B189" t="str">
        <f>"2600"</f>
        <v>2600</v>
      </c>
      <c r="C189" t="s">
        <v>22</v>
      </c>
      <c r="D189" t="s">
        <v>224</v>
      </c>
      <c r="E189" t="s">
        <v>225</v>
      </c>
      <c r="F189" t="s">
        <v>23</v>
      </c>
      <c r="G189" t="s">
        <v>10</v>
      </c>
      <c r="H189" t="s">
        <v>8</v>
      </c>
      <c r="J189" s="7"/>
    </row>
    <row r="190" spans="1:10" ht="21">
      <c r="A190" t="str">
        <f t="shared" si="3"/>
        <v>2015-11-25</v>
      </c>
      <c r="B190" t="str">
        <f>"2630"</f>
        <v>2630</v>
      </c>
      <c r="C190" t="s">
        <v>15</v>
      </c>
      <c r="D190" t="s">
        <v>207</v>
      </c>
      <c r="E190" t="s">
        <v>208</v>
      </c>
      <c r="F190" t="s">
        <v>13</v>
      </c>
      <c r="G190" t="s">
        <v>10</v>
      </c>
      <c r="H190" t="s">
        <v>8</v>
      </c>
      <c r="J190" s="7"/>
    </row>
    <row r="191" spans="1:10" ht="21">
      <c r="A191" t="str">
        <f t="shared" si="3"/>
        <v>2015-11-25</v>
      </c>
      <c r="B191" t="str">
        <f>"2700"</f>
        <v>2700</v>
      </c>
      <c r="C191" t="s">
        <v>24</v>
      </c>
      <c r="D191" t="s">
        <v>209</v>
      </c>
      <c r="E191" t="s">
        <v>210</v>
      </c>
      <c r="F191" t="s">
        <v>13</v>
      </c>
      <c r="G191" t="s">
        <v>10</v>
      </c>
      <c r="H191" t="s">
        <v>8</v>
      </c>
      <c r="J191" s="7"/>
    </row>
    <row r="192" spans="1:10" ht="21">
      <c r="A192" t="str">
        <f t="shared" si="3"/>
        <v>2015-11-25</v>
      </c>
      <c r="B192" t="str">
        <f>"2730"</f>
        <v>2730</v>
      </c>
      <c r="C192" t="s">
        <v>25</v>
      </c>
      <c r="D192" t="s">
        <v>211</v>
      </c>
      <c r="E192" t="s">
        <v>212</v>
      </c>
      <c r="F192" t="s">
        <v>11</v>
      </c>
      <c r="G192" t="s">
        <v>10</v>
      </c>
      <c r="H192" t="s">
        <v>8</v>
      </c>
      <c r="I192" t="s">
        <v>17</v>
      </c>
      <c r="J192" s="7"/>
    </row>
    <row r="193" spans="1:10" ht="21">
      <c r="A193" t="str">
        <f t="shared" si="3"/>
        <v>2015-11-25</v>
      </c>
      <c r="B193" t="str">
        <f>"2800"</f>
        <v>2800</v>
      </c>
      <c r="C193" t="s">
        <v>26</v>
      </c>
      <c r="D193" t="s">
        <v>213</v>
      </c>
      <c r="E193" t="s">
        <v>214</v>
      </c>
      <c r="F193" t="s">
        <v>13</v>
      </c>
      <c r="G193" t="s">
        <v>10</v>
      </c>
      <c r="H193" t="s">
        <v>8</v>
      </c>
      <c r="J193" s="7"/>
    </row>
    <row r="194" spans="1:10" ht="21">
      <c r="A194" t="str">
        <f t="shared" si="3"/>
        <v>2015-11-25</v>
      </c>
      <c r="B194" t="str">
        <f>"2830"</f>
        <v>2830</v>
      </c>
      <c r="C194" t="s">
        <v>30</v>
      </c>
      <c r="D194" t="s">
        <v>218</v>
      </c>
      <c r="E194" t="s">
        <v>219</v>
      </c>
      <c r="F194" t="s">
        <v>13</v>
      </c>
      <c r="G194" t="s">
        <v>10</v>
      </c>
      <c r="H194" t="s">
        <v>8</v>
      </c>
      <c r="J194" s="7"/>
    </row>
    <row r="195" spans="1:10" ht="21">
      <c r="A195" t="str">
        <f aca="true" t="shared" si="4" ref="A195:A242">"2015-11-26"</f>
        <v>2015-11-26</v>
      </c>
      <c r="B195" t="str">
        <f>"0500"</f>
        <v>0500</v>
      </c>
      <c r="C195" t="s">
        <v>36</v>
      </c>
      <c r="D195" t="s">
        <v>228</v>
      </c>
      <c r="E195" t="s">
        <v>229</v>
      </c>
      <c r="F195" t="s">
        <v>13</v>
      </c>
      <c r="G195" t="s">
        <v>10</v>
      </c>
      <c r="H195" t="s">
        <v>8</v>
      </c>
      <c r="J195" s="7"/>
    </row>
    <row r="196" spans="1:10" ht="21">
      <c r="A196" t="str">
        <f t="shared" si="4"/>
        <v>2015-11-26</v>
      </c>
      <c r="B196" t="str">
        <f>"0530"</f>
        <v>0530</v>
      </c>
      <c r="C196" t="s">
        <v>16</v>
      </c>
      <c r="D196" t="s">
        <v>230</v>
      </c>
      <c r="E196" t="s">
        <v>231</v>
      </c>
      <c r="F196" t="s">
        <v>13</v>
      </c>
      <c r="G196" t="s">
        <v>10</v>
      </c>
      <c r="H196" t="s">
        <v>12</v>
      </c>
      <c r="J196" s="7"/>
    </row>
    <row r="197" spans="1:10" ht="21">
      <c r="A197" t="str">
        <f t="shared" si="4"/>
        <v>2015-11-26</v>
      </c>
      <c r="B197" t="str">
        <f>"0625"</f>
        <v>0625</v>
      </c>
      <c r="C197" t="s">
        <v>126</v>
      </c>
      <c r="D197" t="s">
        <v>235</v>
      </c>
      <c r="E197" t="s">
        <v>236</v>
      </c>
      <c r="F197" t="s">
        <v>11</v>
      </c>
      <c r="G197" t="s">
        <v>10</v>
      </c>
      <c r="H197" t="s">
        <v>8</v>
      </c>
      <c r="I197" t="s">
        <v>17</v>
      </c>
      <c r="J197" s="7"/>
    </row>
    <row r="198" spans="1:10" ht="21">
      <c r="A198" t="str">
        <f t="shared" si="4"/>
        <v>2015-11-26</v>
      </c>
      <c r="B198" t="str">
        <f>"0630"</f>
        <v>0630</v>
      </c>
      <c r="C198" t="s">
        <v>37</v>
      </c>
      <c r="D198" t="s">
        <v>232</v>
      </c>
      <c r="E198" t="s">
        <v>233</v>
      </c>
      <c r="F198" t="s">
        <v>13</v>
      </c>
      <c r="G198" t="s">
        <v>10</v>
      </c>
      <c r="H198" t="s">
        <v>8</v>
      </c>
      <c r="J198" s="7"/>
    </row>
    <row r="199" spans="1:10" ht="21">
      <c r="A199" t="str">
        <f t="shared" si="4"/>
        <v>2015-11-26</v>
      </c>
      <c r="B199" t="str">
        <f>"0700"</f>
        <v>0700</v>
      </c>
      <c r="C199" t="s">
        <v>21</v>
      </c>
      <c r="D199" t="s">
        <v>222</v>
      </c>
      <c r="E199" t="s">
        <v>223</v>
      </c>
      <c r="F199" t="s">
        <v>11</v>
      </c>
      <c r="G199" t="s">
        <v>10</v>
      </c>
      <c r="H199" t="s">
        <v>12</v>
      </c>
      <c r="J199" s="7"/>
    </row>
    <row r="200" spans="1:10" ht="21">
      <c r="A200" t="str">
        <f t="shared" si="4"/>
        <v>2015-11-26</v>
      </c>
      <c r="B200" t="str">
        <f>"0730"</f>
        <v>0730</v>
      </c>
      <c r="C200" t="s">
        <v>22</v>
      </c>
      <c r="D200" t="s">
        <v>224</v>
      </c>
      <c r="E200" t="s">
        <v>225</v>
      </c>
      <c r="F200" t="s">
        <v>23</v>
      </c>
      <c r="G200" t="s">
        <v>10</v>
      </c>
      <c r="H200" t="s">
        <v>8</v>
      </c>
      <c r="J200" s="7"/>
    </row>
    <row r="201" spans="1:10" ht="21">
      <c r="A201" t="str">
        <f t="shared" si="4"/>
        <v>2015-11-26</v>
      </c>
      <c r="B201" t="str">
        <f>"0800"</f>
        <v>0800</v>
      </c>
      <c r="C201" t="s">
        <v>27</v>
      </c>
      <c r="D201" t="s">
        <v>215</v>
      </c>
      <c r="E201" t="s">
        <v>216</v>
      </c>
      <c r="F201" t="s">
        <v>13</v>
      </c>
      <c r="G201" t="s">
        <v>10</v>
      </c>
      <c r="H201" t="s">
        <v>12</v>
      </c>
      <c r="J201" s="7"/>
    </row>
    <row r="202" spans="1:10" ht="21">
      <c r="A202" t="str">
        <f t="shared" si="4"/>
        <v>2015-11-26</v>
      </c>
      <c r="B202" t="str">
        <f>"0855"</f>
        <v>0855</v>
      </c>
      <c r="C202" t="s">
        <v>55</v>
      </c>
      <c r="D202" t="s">
        <v>237</v>
      </c>
      <c r="E202" t="s">
        <v>56</v>
      </c>
      <c r="F202" t="s">
        <v>9</v>
      </c>
      <c r="H202" t="s">
        <v>8</v>
      </c>
      <c r="I202" t="s">
        <v>17</v>
      </c>
      <c r="J202" s="7"/>
    </row>
    <row r="203" spans="1:10" ht="21">
      <c r="A203" t="str">
        <f t="shared" si="4"/>
        <v>2015-11-26</v>
      </c>
      <c r="B203" t="str">
        <f>"0900"</f>
        <v>0900</v>
      </c>
      <c r="C203" t="s">
        <v>36</v>
      </c>
      <c r="D203" t="s">
        <v>228</v>
      </c>
      <c r="E203" t="s">
        <v>229</v>
      </c>
      <c r="F203" t="s">
        <v>13</v>
      </c>
      <c r="G203" t="s">
        <v>10</v>
      </c>
      <c r="H203" t="s">
        <v>8</v>
      </c>
      <c r="J203" s="7"/>
    </row>
    <row r="204" spans="1:10" ht="21">
      <c r="A204" t="str">
        <f t="shared" si="4"/>
        <v>2015-11-26</v>
      </c>
      <c r="B204" t="str">
        <f>"0930"</f>
        <v>0930</v>
      </c>
      <c r="C204" t="s">
        <v>32</v>
      </c>
      <c r="D204" t="s">
        <v>226</v>
      </c>
      <c r="E204" t="s">
        <v>227</v>
      </c>
      <c r="F204" t="s">
        <v>13</v>
      </c>
      <c r="G204" t="s">
        <v>10</v>
      </c>
      <c r="H204" t="s">
        <v>12</v>
      </c>
      <c r="J204" s="7"/>
    </row>
    <row r="205" spans="1:10" ht="21">
      <c r="A205" t="str">
        <f t="shared" si="4"/>
        <v>2015-11-26</v>
      </c>
      <c r="B205" t="str">
        <f>"1025"</f>
        <v>1025</v>
      </c>
      <c r="C205" t="s">
        <v>44</v>
      </c>
      <c r="D205" t="s">
        <v>238</v>
      </c>
      <c r="E205" t="s">
        <v>239</v>
      </c>
      <c r="F205" t="s">
        <v>9</v>
      </c>
      <c r="H205" t="s">
        <v>12</v>
      </c>
      <c r="I205" t="s">
        <v>17</v>
      </c>
      <c r="J205" s="7"/>
    </row>
    <row r="206" spans="1:10" ht="21">
      <c r="A206" t="str">
        <f t="shared" si="4"/>
        <v>2015-11-26</v>
      </c>
      <c r="B206" t="str">
        <f>"1030"</f>
        <v>1030</v>
      </c>
      <c r="C206" t="s">
        <v>15</v>
      </c>
      <c r="D206" t="s">
        <v>207</v>
      </c>
      <c r="E206" t="s">
        <v>208</v>
      </c>
      <c r="F206" t="s">
        <v>13</v>
      </c>
      <c r="G206" t="s">
        <v>10</v>
      </c>
      <c r="H206" t="s">
        <v>8</v>
      </c>
      <c r="J206" s="7"/>
    </row>
    <row r="207" spans="1:10" ht="21">
      <c r="A207" t="str">
        <f t="shared" si="4"/>
        <v>2015-11-26</v>
      </c>
      <c r="B207" t="str">
        <f>"1100"</f>
        <v>1100</v>
      </c>
      <c r="C207" t="s">
        <v>24</v>
      </c>
      <c r="D207" t="s">
        <v>209</v>
      </c>
      <c r="E207" t="s">
        <v>210</v>
      </c>
      <c r="F207" t="s">
        <v>13</v>
      </c>
      <c r="G207" t="s">
        <v>10</v>
      </c>
      <c r="H207" t="s">
        <v>8</v>
      </c>
      <c r="J207" s="7"/>
    </row>
    <row r="208" spans="1:10" ht="21">
      <c r="A208" t="str">
        <f t="shared" si="4"/>
        <v>2015-11-26</v>
      </c>
      <c r="B208" t="str">
        <f>"1130"</f>
        <v>1130</v>
      </c>
      <c r="C208" t="s">
        <v>25</v>
      </c>
      <c r="D208" t="s">
        <v>211</v>
      </c>
      <c r="E208" t="s">
        <v>212</v>
      </c>
      <c r="F208" t="s">
        <v>11</v>
      </c>
      <c r="G208" t="s">
        <v>10</v>
      </c>
      <c r="H208" t="s">
        <v>8</v>
      </c>
      <c r="I208" t="s">
        <v>17</v>
      </c>
      <c r="J208" s="7"/>
    </row>
    <row r="209" spans="1:10" ht="21">
      <c r="A209" t="str">
        <f t="shared" si="4"/>
        <v>2015-11-26</v>
      </c>
      <c r="B209" t="str">
        <f>"1200"</f>
        <v>1200</v>
      </c>
      <c r="C209" t="s">
        <v>26</v>
      </c>
      <c r="D209" t="s">
        <v>213</v>
      </c>
      <c r="E209" t="s">
        <v>214</v>
      </c>
      <c r="F209" t="s">
        <v>13</v>
      </c>
      <c r="G209" t="s">
        <v>10</v>
      </c>
      <c r="H209" t="s">
        <v>8</v>
      </c>
      <c r="J209" s="7"/>
    </row>
    <row r="210" spans="1:10" ht="21">
      <c r="A210" t="str">
        <f t="shared" si="4"/>
        <v>2015-11-26</v>
      </c>
      <c r="B210" t="str">
        <f>"1230"</f>
        <v>1230</v>
      </c>
      <c r="C210" t="s">
        <v>36</v>
      </c>
      <c r="D210" t="s">
        <v>228</v>
      </c>
      <c r="E210" t="s">
        <v>229</v>
      </c>
      <c r="F210" t="s">
        <v>13</v>
      </c>
      <c r="G210" t="s">
        <v>10</v>
      </c>
      <c r="H210" t="s">
        <v>8</v>
      </c>
      <c r="J210" s="7"/>
    </row>
    <row r="211" spans="1:10" ht="21">
      <c r="A211" t="str">
        <f t="shared" si="4"/>
        <v>2015-11-26</v>
      </c>
      <c r="B211" t="str">
        <f>"1300"</f>
        <v>1300</v>
      </c>
      <c r="C211" t="s">
        <v>37</v>
      </c>
      <c r="D211" t="s">
        <v>232</v>
      </c>
      <c r="E211" t="s">
        <v>233</v>
      </c>
      <c r="F211" t="s">
        <v>13</v>
      </c>
      <c r="G211" t="s">
        <v>10</v>
      </c>
      <c r="H211" t="s">
        <v>8</v>
      </c>
      <c r="J211" s="7"/>
    </row>
    <row r="212" spans="1:10" ht="21">
      <c r="A212" t="str">
        <f t="shared" si="4"/>
        <v>2015-11-26</v>
      </c>
      <c r="B212" t="str">
        <f>"1330"</f>
        <v>1330</v>
      </c>
      <c r="C212" t="s">
        <v>16</v>
      </c>
      <c r="D212" t="s">
        <v>230</v>
      </c>
      <c r="E212" t="s">
        <v>231</v>
      </c>
      <c r="F212" t="s">
        <v>13</v>
      </c>
      <c r="G212" t="s">
        <v>10</v>
      </c>
      <c r="H212" t="s">
        <v>12</v>
      </c>
      <c r="J212" s="7"/>
    </row>
    <row r="213" spans="1:10" ht="21">
      <c r="A213" t="str">
        <f t="shared" si="4"/>
        <v>2015-11-26</v>
      </c>
      <c r="B213" t="str">
        <f>"1425"</f>
        <v>1425</v>
      </c>
      <c r="C213" t="s">
        <v>28</v>
      </c>
      <c r="D213" t="s">
        <v>240</v>
      </c>
      <c r="E213" t="s">
        <v>29</v>
      </c>
      <c r="F213" t="s">
        <v>11</v>
      </c>
      <c r="G213" t="s">
        <v>10</v>
      </c>
      <c r="H213" t="s">
        <v>8</v>
      </c>
      <c r="I213" t="s">
        <v>17</v>
      </c>
      <c r="J213" s="7"/>
    </row>
    <row r="214" spans="1:10" ht="21">
      <c r="A214" t="str">
        <f t="shared" si="4"/>
        <v>2015-11-26</v>
      </c>
      <c r="B214" t="str">
        <f>"1430"</f>
        <v>1430</v>
      </c>
      <c r="C214" t="s">
        <v>21</v>
      </c>
      <c r="D214" t="s">
        <v>222</v>
      </c>
      <c r="E214" t="s">
        <v>223</v>
      </c>
      <c r="F214" t="s">
        <v>11</v>
      </c>
      <c r="G214" t="s">
        <v>10</v>
      </c>
      <c r="H214" t="s">
        <v>12</v>
      </c>
      <c r="J214" s="7"/>
    </row>
    <row r="215" spans="1:10" ht="21">
      <c r="A215" t="str">
        <f t="shared" si="4"/>
        <v>2015-11-26</v>
      </c>
      <c r="B215" t="str">
        <f>"1500"</f>
        <v>1500</v>
      </c>
      <c r="C215" t="s">
        <v>22</v>
      </c>
      <c r="D215" t="s">
        <v>224</v>
      </c>
      <c r="E215" t="s">
        <v>225</v>
      </c>
      <c r="F215" t="s">
        <v>23</v>
      </c>
      <c r="G215" t="s">
        <v>10</v>
      </c>
      <c r="H215" t="s">
        <v>8</v>
      </c>
      <c r="J215" s="7"/>
    </row>
    <row r="216" spans="1:10" ht="21">
      <c r="A216" t="str">
        <f t="shared" si="4"/>
        <v>2015-11-26</v>
      </c>
      <c r="B216" t="str">
        <f>"1530"</f>
        <v>1530</v>
      </c>
      <c r="C216" t="s">
        <v>15</v>
      </c>
      <c r="D216" t="s">
        <v>241</v>
      </c>
      <c r="E216" t="s">
        <v>242</v>
      </c>
      <c r="F216" t="s">
        <v>13</v>
      </c>
      <c r="G216" t="s">
        <v>10</v>
      </c>
      <c r="H216" t="s">
        <v>8</v>
      </c>
      <c r="J216" s="7"/>
    </row>
    <row r="217" spans="1:10" ht="21">
      <c r="A217" t="str">
        <f t="shared" si="4"/>
        <v>2015-11-26</v>
      </c>
      <c r="B217" t="str">
        <f>"1600"</f>
        <v>1600</v>
      </c>
      <c r="C217" t="s">
        <v>24</v>
      </c>
      <c r="D217" t="s">
        <v>139</v>
      </c>
      <c r="E217" t="s">
        <v>140</v>
      </c>
      <c r="F217" t="s">
        <v>13</v>
      </c>
      <c r="G217" t="s">
        <v>10</v>
      </c>
      <c r="H217" t="s">
        <v>8</v>
      </c>
      <c r="J217" s="7"/>
    </row>
    <row r="218" spans="1:10" ht="21">
      <c r="A218" t="str">
        <f t="shared" si="4"/>
        <v>2015-11-26</v>
      </c>
      <c r="B218" t="str">
        <f>"1630"</f>
        <v>1630</v>
      </c>
      <c r="C218" t="s">
        <v>25</v>
      </c>
      <c r="D218" t="s">
        <v>243</v>
      </c>
      <c r="E218" t="s">
        <v>244</v>
      </c>
      <c r="F218" t="s">
        <v>11</v>
      </c>
      <c r="G218" t="s">
        <v>10</v>
      </c>
      <c r="H218" t="s">
        <v>8</v>
      </c>
      <c r="I218" t="s">
        <v>17</v>
      </c>
      <c r="J218" s="7"/>
    </row>
    <row r="219" spans="1:10" ht="21">
      <c r="A219" t="str">
        <f t="shared" si="4"/>
        <v>2015-11-26</v>
      </c>
      <c r="B219" t="str">
        <f>"1700"</f>
        <v>1700</v>
      </c>
      <c r="C219" t="s">
        <v>26</v>
      </c>
      <c r="D219" t="s">
        <v>245</v>
      </c>
      <c r="E219" t="s">
        <v>246</v>
      </c>
      <c r="F219" t="s">
        <v>13</v>
      </c>
      <c r="G219" t="s">
        <v>10</v>
      </c>
      <c r="H219" t="s">
        <v>8</v>
      </c>
      <c r="J219" s="7"/>
    </row>
    <row r="220" spans="1:10" ht="21">
      <c r="A220" t="str">
        <f t="shared" si="4"/>
        <v>2015-11-26</v>
      </c>
      <c r="B220" t="str">
        <f>"1730"</f>
        <v>1730</v>
      </c>
      <c r="C220" t="s">
        <v>27</v>
      </c>
      <c r="D220" t="s">
        <v>247</v>
      </c>
      <c r="E220" t="s">
        <v>248</v>
      </c>
      <c r="F220" t="s">
        <v>13</v>
      </c>
      <c r="G220" t="s">
        <v>10</v>
      </c>
      <c r="H220" t="s">
        <v>12</v>
      </c>
      <c r="J220" s="7"/>
    </row>
    <row r="221" spans="1:10" ht="21">
      <c r="A221" t="str">
        <f t="shared" si="4"/>
        <v>2015-11-26</v>
      </c>
      <c r="B221" t="str">
        <f>"1825"</f>
        <v>1825</v>
      </c>
      <c r="C221" t="s">
        <v>18</v>
      </c>
      <c r="D221" t="s">
        <v>249</v>
      </c>
      <c r="E221" t="s">
        <v>19</v>
      </c>
      <c r="F221" t="s">
        <v>11</v>
      </c>
      <c r="G221" t="s">
        <v>20</v>
      </c>
      <c r="H221" t="s">
        <v>8</v>
      </c>
      <c r="I221" t="s">
        <v>17</v>
      </c>
      <c r="J221" s="7"/>
    </row>
    <row r="222" spans="1:10" ht="21">
      <c r="A222" t="str">
        <f t="shared" si="4"/>
        <v>2015-11-26</v>
      </c>
      <c r="B222" t="str">
        <f>"1830"</f>
        <v>1830</v>
      </c>
      <c r="C222" t="s">
        <v>30</v>
      </c>
      <c r="D222" t="s">
        <v>250</v>
      </c>
      <c r="E222" t="s">
        <v>251</v>
      </c>
      <c r="F222" t="s">
        <v>13</v>
      </c>
      <c r="G222" t="s">
        <v>10</v>
      </c>
      <c r="H222" t="s">
        <v>8</v>
      </c>
      <c r="J222" s="7"/>
    </row>
    <row r="223" spans="1:10" ht="21">
      <c r="A223" t="str">
        <f t="shared" si="4"/>
        <v>2015-11-26</v>
      </c>
      <c r="B223" t="str">
        <f>"1900"</f>
        <v>1900</v>
      </c>
      <c r="C223" t="s">
        <v>31</v>
      </c>
      <c r="D223" t="s">
        <v>252</v>
      </c>
      <c r="E223" t="s">
        <v>253</v>
      </c>
      <c r="F223" t="s">
        <v>11</v>
      </c>
      <c r="G223" t="s">
        <v>10</v>
      </c>
      <c r="H223" t="s">
        <v>8</v>
      </c>
      <c r="I223" t="s">
        <v>17</v>
      </c>
      <c r="J223" s="7"/>
    </row>
    <row r="224" spans="1:10" ht="21">
      <c r="A224" t="str">
        <f t="shared" si="4"/>
        <v>2015-11-26</v>
      </c>
      <c r="B224" t="str">
        <f>"1930"</f>
        <v>1930</v>
      </c>
      <c r="C224" t="s">
        <v>15</v>
      </c>
      <c r="D224" t="s">
        <v>241</v>
      </c>
      <c r="E224" t="s">
        <v>242</v>
      </c>
      <c r="F224" t="s">
        <v>13</v>
      </c>
      <c r="G224" t="s">
        <v>10</v>
      </c>
      <c r="H224" t="s">
        <v>8</v>
      </c>
      <c r="J224" s="7"/>
    </row>
    <row r="225" spans="1:10" ht="21">
      <c r="A225" t="str">
        <f t="shared" si="4"/>
        <v>2015-11-26</v>
      </c>
      <c r="B225" t="str">
        <f>"2000"</f>
        <v>2000</v>
      </c>
      <c r="C225" t="s">
        <v>22</v>
      </c>
      <c r="D225" t="s">
        <v>254</v>
      </c>
      <c r="E225" t="s">
        <v>255</v>
      </c>
      <c r="F225" t="s">
        <v>23</v>
      </c>
      <c r="G225" t="s">
        <v>10</v>
      </c>
      <c r="H225" t="s">
        <v>8</v>
      </c>
      <c r="J225" s="7"/>
    </row>
    <row r="226" spans="1:10" ht="21">
      <c r="A226" t="str">
        <f t="shared" si="4"/>
        <v>2015-11-26</v>
      </c>
      <c r="B226" t="str">
        <f>"2030"</f>
        <v>2030</v>
      </c>
      <c r="C226" t="s">
        <v>32</v>
      </c>
      <c r="D226" t="s">
        <v>256</v>
      </c>
      <c r="E226" t="s">
        <v>257</v>
      </c>
      <c r="F226" t="s">
        <v>13</v>
      </c>
      <c r="G226" t="s">
        <v>10</v>
      </c>
      <c r="H226" t="s">
        <v>12</v>
      </c>
      <c r="J226" s="7"/>
    </row>
    <row r="227" spans="1:10" ht="21">
      <c r="A227" t="str">
        <f t="shared" si="4"/>
        <v>2015-11-26</v>
      </c>
      <c r="B227" t="str">
        <f>"2125"</f>
        <v>2125</v>
      </c>
      <c r="C227" t="s">
        <v>28</v>
      </c>
      <c r="D227" t="s">
        <v>258</v>
      </c>
      <c r="E227" t="s">
        <v>29</v>
      </c>
      <c r="F227" t="s">
        <v>11</v>
      </c>
      <c r="G227" t="s">
        <v>10</v>
      </c>
      <c r="H227" t="s">
        <v>8</v>
      </c>
      <c r="I227" t="s">
        <v>17</v>
      </c>
      <c r="J227" s="7"/>
    </row>
    <row r="228" spans="1:10" ht="21">
      <c r="A228" t="str">
        <f t="shared" si="4"/>
        <v>2015-11-26</v>
      </c>
      <c r="B228" t="str">
        <f>"2130"</f>
        <v>2130</v>
      </c>
      <c r="C228" t="s">
        <v>36</v>
      </c>
      <c r="D228" t="s">
        <v>259</v>
      </c>
      <c r="E228" t="s">
        <v>260</v>
      </c>
      <c r="F228" t="s">
        <v>13</v>
      </c>
      <c r="G228" t="s">
        <v>10</v>
      </c>
      <c r="H228" t="s">
        <v>8</v>
      </c>
      <c r="J228" s="7"/>
    </row>
    <row r="229" spans="1:8" ht="15">
      <c r="A229" t="str">
        <f t="shared" si="4"/>
        <v>2015-11-26</v>
      </c>
      <c r="B229" t="str">
        <f>"2200"</f>
        <v>2200</v>
      </c>
      <c r="C229" t="s">
        <v>16</v>
      </c>
      <c r="D229" t="s">
        <v>261</v>
      </c>
      <c r="E229" t="s">
        <v>262</v>
      </c>
      <c r="F229" t="s">
        <v>13</v>
      </c>
      <c r="G229" t="s">
        <v>10</v>
      </c>
      <c r="H229" t="s">
        <v>12</v>
      </c>
    </row>
    <row r="230" spans="1:8" ht="15">
      <c r="A230" t="str">
        <f t="shared" si="4"/>
        <v>2015-11-26</v>
      </c>
      <c r="B230" t="str">
        <f>"2255"</f>
        <v>2255</v>
      </c>
      <c r="C230" t="s">
        <v>37</v>
      </c>
      <c r="D230" t="s">
        <v>263</v>
      </c>
      <c r="E230" t="s">
        <v>264</v>
      </c>
      <c r="F230" t="s">
        <v>13</v>
      </c>
      <c r="G230" t="s">
        <v>10</v>
      </c>
      <c r="H230" t="s">
        <v>8</v>
      </c>
    </row>
    <row r="231" spans="1:9" ht="15">
      <c r="A231" t="str">
        <f t="shared" si="4"/>
        <v>2015-11-26</v>
      </c>
      <c r="B231" t="str">
        <f>"2325"</f>
        <v>2325</v>
      </c>
      <c r="C231" t="s">
        <v>52</v>
      </c>
      <c r="D231" t="s">
        <v>265</v>
      </c>
      <c r="E231" t="s">
        <v>266</v>
      </c>
      <c r="F231" t="s">
        <v>11</v>
      </c>
      <c r="G231" t="s">
        <v>10</v>
      </c>
      <c r="H231" t="s">
        <v>8</v>
      </c>
      <c r="I231" t="s">
        <v>17</v>
      </c>
    </row>
    <row r="232" spans="1:8" ht="15">
      <c r="A232" t="str">
        <f t="shared" si="4"/>
        <v>2015-11-26</v>
      </c>
      <c r="B232" t="str">
        <f>"2330"</f>
        <v>2330</v>
      </c>
      <c r="C232" t="s">
        <v>32</v>
      </c>
      <c r="D232" t="s">
        <v>256</v>
      </c>
      <c r="E232" t="s">
        <v>257</v>
      </c>
      <c r="F232" t="s">
        <v>13</v>
      </c>
      <c r="G232" t="s">
        <v>10</v>
      </c>
      <c r="H232" t="s">
        <v>12</v>
      </c>
    </row>
    <row r="233" spans="1:9" ht="15">
      <c r="A233" t="str">
        <f t="shared" si="4"/>
        <v>2015-11-26</v>
      </c>
      <c r="B233" t="str">
        <f>"2425"</f>
        <v>2425</v>
      </c>
      <c r="C233" t="s">
        <v>38</v>
      </c>
      <c r="D233" t="s">
        <v>267</v>
      </c>
      <c r="E233" t="s">
        <v>39</v>
      </c>
      <c r="F233" t="s">
        <v>11</v>
      </c>
      <c r="G233" t="s">
        <v>10</v>
      </c>
      <c r="H233" t="s">
        <v>8</v>
      </c>
      <c r="I233" t="s">
        <v>17</v>
      </c>
    </row>
    <row r="234" spans="1:8" ht="15">
      <c r="A234" t="str">
        <f t="shared" si="4"/>
        <v>2015-11-26</v>
      </c>
      <c r="B234" t="str">
        <f>"2430"</f>
        <v>2430</v>
      </c>
      <c r="C234" t="s">
        <v>30</v>
      </c>
      <c r="D234" t="s">
        <v>250</v>
      </c>
      <c r="E234" t="s">
        <v>251</v>
      </c>
      <c r="F234" t="s">
        <v>13</v>
      </c>
      <c r="G234" t="s">
        <v>10</v>
      </c>
      <c r="H234" t="s">
        <v>8</v>
      </c>
    </row>
    <row r="235" spans="1:8" ht="15">
      <c r="A235" t="str">
        <f t="shared" si="4"/>
        <v>2015-11-26</v>
      </c>
      <c r="B235" t="str">
        <f>"2500"</f>
        <v>2500</v>
      </c>
      <c r="C235" t="s">
        <v>36</v>
      </c>
      <c r="D235" t="s">
        <v>259</v>
      </c>
      <c r="E235" t="s">
        <v>260</v>
      </c>
      <c r="F235" t="s">
        <v>13</v>
      </c>
      <c r="G235" t="s">
        <v>10</v>
      </c>
      <c r="H235" t="s">
        <v>8</v>
      </c>
    </row>
    <row r="236" spans="1:8" ht="15">
      <c r="A236" t="str">
        <f t="shared" si="4"/>
        <v>2015-11-26</v>
      </c>
      <c r="B236" t="str">
        <f>"2530"</f>
        <v>2530</v>
      </c>
      <c r="C236" t="s">
        <v>15</v>
      </c>
      <c r="D236" t="s">
        <v>241</v>
      </c>
      <c r="E236" t="s">
        <v>242</v>
      </c>
      <c r="F236" t="s">
        <v>13</v>
      </c>
      <c r="G236" t="s">
        <v>10</v>
      </c>
      <c r="H236" t="s">
        <v>8</v>
      </c>
    </row>
    <row r="237" spans="1:8" ht="15">
      <c r="A237" t="str">
        <f t="shared" si="4"/>
        <v>2015-11-26</v>
      </c>
      <c r="B237" t="str">
        <f>"2600"</f>
        <v>2600</v>
      </c>
      <c r="C237" t="s">
        <v>22</v>
      </c>
      <c r="D237" t="s">
        <v>254</v>
      </c>
      <c r="E237" t="s">
        <v>255</v>
      </c>
      <c r="F237" t="s">
        <v>23</v>
      </c>
      <c r="G237" t="s">
        <v>10</v>
      </c>
      <c r="H237" t="s">
        <v>8</v>
      </c>
    </row>
    <row r="238" spans="1:8" ht="15">
      <c r="A238" t="str">
        <f t="shared" si="4"/>
        <v>2015-11-26</v>
      </c>
      <c r="B238" t="str">
        <f>"2630"</f>
        <v>2630</v>
      </c>
      <c r="C238" t="s">
        <v>15</v>
      </c>
      <c r="D238" t="s">
        <v>241</v>
      </c>
      <c r="E238" t="s">
        <v>242</v>
      </c>
      <c r="F238" t="s">
        <v>13</v>
      </c>
      <c r="G238" t="s">
        <v>10</v>
      </c>
      <c r="H238" t="s">
        <v>8</v>
      </c>
    </row>
    <row r="239" spans="1:8" ht="15">
      <c r="A239" t="str">
        <f t="shared" si="4"/>
        <v>2015-11-26</v>
      </c>
      <c r="B239" t="str">
        <f>"2700"</f>
        <v>2700</v>
      </c>
      <c r="C239" t="s">
        <v>24</v>
      </c>
      <c r="D239" t="s">
        <v>139</v>
      </c>
      <c r="E239" t="s">
        <v>140</v>
      </c>
      <c r="F239" t="s">
        <v>13</v>
      </c>
      <c r="G239" t="s">
        <v>10</v>
      </c>
      <c r="H239" t="s">
        <v>8</v>
      </c>
    </row>
    <row r="240" spans="1:9" ht="15">
      <c r="A240" t="str">
        <f t="shared" si="4"/>
        <v>2015-11-26</v>
      </c>
      <c r="B240" t="str">
        <f>"2730"</f>
        <v>2730</v>
      </c>
      <c r="C240" t="s">
        <v>25</v>
      </c>
      <c r="D240" t="s">
        <v>243</v>
      </c>
      <c r="E240" t="s">
        <v>244</v>
      </c>
      <c r="F240" t="s">
        <v>11</v>
      </c>
      <c r="G240" t="s">
        <v>10</v>
      </c>
      <c r="H240" t="s">
        <v>8</v>
      </c>
      <c r="I240" t="s">
        <v>17</v>
      </c>
    </row>
    <row r="241" spans="1:8" ht="15">
      <c r="A241" t="str">
        <f t="shared" si="4"/>
        <v>2015-11-26</v>
      </c>
      <c r="B241" t="str">
        <f>"2800"</f>
        <v>2800</v>
      </c>
      <c r="C241" t="s">
        <v>26</v>
      </c>
      <c r="D241" t="s">
        <v>245</v>
      </c>
      <c r="E241" t="s">
        <v>246</v>
      </c>
      <c r="F241" t="s">
        <v>13</v>
      </c>
      <c r="G241" t="s">
        <v>10</v>
      </c>
      <c r="H241" t="s">
        <v>8</v>
      </c>
    </row>
    <row r="242" spans="1:8" ht="15">
      <c r="A242" t="str">
        <f t="shared" si="4"/>
        <v>2015-11-26</v>
      </c>
      <c r="B242" t="str">
        <f>"2830"</f>
        <v>2830</v>
      </c>
      <c r="C242" t="s">
        <v>30</v>
      </c>
      <c r="D242" t="s">
        <v>250</v>
      </c>
      <c r="E242" t="s">
        <v>251</v>
      </c>
      <c r="F242" t="s">
        <v>13</v>
      </c>
      <c r="G242" t="s">
        <v>10</v>
      </c>
      <c r="H242" t="s">
        <v>8</v>
      </c>
    </row>
    <row r="243" spans="1:8" ht="15">
      <c r="A243" t="str">
        <f aca="true" t="shared" si="5" ref="A243:A290">"2015-11-27"</f>
        <v>2015-11-27</v>
      </c>
      <c r="B243" t="str">
        <f>"0500"</f>
        <v>0500</v>
      </c>
      <c r="C243" t="s">
        <v>36</v>
      </c>
      <c r="D243" t="s">
        <v>259</v>
      </c>
      <c r="E243" t="s">
        <v>260</v>
      </c>
      <c r="F243" t="s">
        <v>13</v>
      </c>
      <c r="G243" t="s">
        <v>10</v>
      </c>
      <c r="H243" t="s">
        <v>8</v>
      </c>
    </row>
    <row r="244" spans="1:8" ht="15">
      <c r="A244" t="str">
        <f t="shared" si="5"/>
        <v>2015-11-27</v>
      </c>
      <c r="B244" t="str">
        <f>"0530"</f>
        <v>0530</v>
      </c>
      <c r="C244" t="s">
        <v>16</v>
      </c>
      <c r="D244" t="s">
        <v>261</v>
      </c>
      <c r="E244" t="s">
        <v>262</v>
      </c>
      <c r="F244" t="s">
        <v>13</v>
      </c>
      <c r="G244" t="s">
        <v>10</v>
      </c>
      <c r="H244" t="s">
        <v>12</v>
      </c>
    </row>
    <row r="245" spans="1:9" ht="15">
      <c r="A245" t="str">
        <f t="shared" si="5"/>
        <v>2015-11-27</v>
      </c>
      <c r="B245" t="str">
        <f>"0625"</f>
        <v>0625</v>
      </c>
      <c r="C245" t="s">
        <v>28</v>
      </c>
      <c r="D245" t="s">
        <v>268</v>
      </c>
      <c r="E245" t="s">
        <v>53</v>
      </c>
      <c r="F245" t="s">
        <v>11</v>
      </c>
      <c r="G245" t="s">
        <v>10</v>
      </c>
      <c r="H245" t="s">
        <v>8</v>
      </c>
      <c r="I245" t="s">
        <v>17</v>
      </c>
    </row>
    <row r="246" spans="1:8" ht="15">
      <c r="A246" t="str">
        <f t="shared" si="5"/>
        <v>2015-11-27</v>
      </c>
      <c r="B246" t="str">
        <f>"0630"</f>
        <v>0630</v>
      </c>
      <c r="C246" t="s">
        <v>37</v>
      </c>
      <c r="D246" t="s">
        <v>263</v>
      </c>
      <c r="E246" t="s">
        <v>264</v>
      </c>
      <c r="F246" t="s">
        <v>13</v>
      </c>
      <c r="G246" t="s">
        <v>10</v>
      </c>
      <c r="H246" t="s">
        <v>8</v>
      </c>
    </row>
    <row r="247" spans="1:8" ht="15">
      <c r="A247" t="str">
        <f t="shared" si="5"/>
        <v>2015-11-27</v>
      </c>
      <c r="B247" t="str">
        <f>"0700"</f>
        <v>0700</v>
      </c>
      <c r="C247" t="s">
        <v>24</v>
      </c>
      <c r="D247" t="s">
        <v>139</v>
      </c>
      <c r="E247" t="s">
        <v>140</v>
      </c>
      <c r="F247" t="s">
        <v>13</v>
      </c>
      <c r="G247" t="s">
        <v>10</v>
      </c>
      <c r="H247" t="s">
        <v>8</v>
      </c>
    </row>
    <row r="248" spans="1:8" ht="15">
      <c r="A248" t="str">
        <f t="shared" si="5"/>
        <v>2015-11-27</v>
      </c>
      <c r="B248" t="str">
        <f>"0730"</f>
        <v>0730</v>
      </c>
      <c r="C248" t="s">
        <v>22</v>
      </c>
      <c r="D248" t="s">
        <v>254</v>
      </c>
      <c r="E248" t="s">
        <v>255</v>
      </c>
      <c r="F248" t="s">
        <v>23</v>
      </c>
      <c r="G248" t="s">
        <v>10</v>
      </c>
      <c r="H248" t="s">
        <v>8</v>
      </c>
    </row>
    <row r="249" spans="1:8" ht="15">
      <c r="A249" t="str">
        <f t="shared" si="5"/>
        <v>2015-11-27</v>
      </c>
      <c r="B249" t="str">
        <f>"0800"</f>
        <v>0800</v>
      </c>
      <c r="C249" t="s">
        <v>27</v>
      </c>
      <c r="D249" t="s">
        <v>247</v>
      </c>
      <c r="E249" t="s">
        <v>248</v>
      </c>
      <c r="F249" t="s">
        <v>13</v>
      </c>
      <c r="G249" t="s">
        <v>10</v>
      </c>
      <c r="H249" t="s">
        <v>12</v>
      </c>
    </row>
    <row r="250" spans="1:9" ht="15">
      <c r="A250" t="str">
        <f t="shared" si="5"/>
        <v>2015-11-27</v>
      </c>
      <c r="B250" t="str">
        <f>"0855"</f>
        <v>0855</v>
      </c>
      <c r="C250" t="s">
        <v>55</v>
      </c>
      <c r="D250" t="s">
        <v>269</v>
      </c>
      <c r="E250" t="s">
        <v>56</v>
      </c>
      <c r="F250" t="s">
        <v>9</v>
      </c>
      <c r="H250" t="s">
        <v>8</v>
      </c>
      <c r="I250" t="s">
        <v>17</v>
      </c>
    </row>
    <row r="251" spans="1:8" ht="15">
      <c r="A251" t="str">
        <f t="shared" si="5"/>
        <v>2015-11-27</v>
      </c>
      <c r="B251" t="str">
        <f>"0900"</f>
        <v>0900</v>
      </c>
      <c r="C251" t="s">
        <v>36</v>
      </c>
      <c r="D251" t="s">
        <v>259</v>
      </c>
      <c r="E251" t="s">
        <v>260</v>
      </c>
      <c r="F251" t="s">
        <v>13</v>
      </c>
      <c r="G251" t="s">
        <v>10</v>
      </c>
      <c r="H251" t="s">
        <v>8</v>
      </c>
    </row>
    <row r="252" spans="1:8" ht="15">
      <c r="A252" t="str">
        <f t="shared" si="5"/>
        <v>2015-11-27</v>
      </c>
      <c r="B252" t="str">
        <f>"0930"</f>
        <v>0930</v>
      </c>
      <c r="C252" t="s">
        <v>32</v>
      </c>
      <c r="D252" t="s">
        <v>256</v>
      </c>
      <c r="E252" t="s">
        <v>257</v>
      </c>
      <c r="F252" t="s">
        <v>13</v>
      </c>
      <c r="G252" t="s">
        <v>10</v>
      </c>
      <c r="H252" t="s">
        <v>12</v>
      </c>
    </row>
    <row r="253" spans="1:9" ht="15">
      <c r="A253" t="str">
        <f t="shared" si="5"/>
        <v>2015-11-27</v>
      </c>
      <c r="B253" t="str">
        <f>"1025"</f>
        <v>1025</v>
      </c>
      <c r="C253" t="s">
        <v>126</v>
      </c>
      <c r="D253" t="s">
        <v>270</v>
      </c>
      <c r="E253" t="s">
        <v>271</v>
      </c>
      <c r="F253" t="s">
        <v>11</v>
      </c>
      <c r="G253" t="s">
        <v>10</v>
      </c>
      <c r="H253" t="s">
        <v>8</v>
      </c>
      <c r="I253" t="s">
        <v>17</v>
      </c>
    </row>
    <row r="254" spans="1:8" ht="15">
      <c r="A254" t="str">
        <f t="shared" si="5"/>
        <v>2015-11-27</v>
      </c>
      <c r="B254" t="str">
        <f>"1030"</f>
        <v>1030</v>
      </c>
      <c r="C254" t="s">
        <v>15</v>
      </c>
      <c r="D254" t="s">
        <v>241</v>
      </c>
      <c r="E254" t="s">
        <v>242</v>
      </c>
      <c r="F254" t="s">
        <v>13</v>
      </c>
      <c r="G254" t="s">
        <v>10</v>
      </c>
      <c r="H254" t="s">
        <v>8</v>
      </c>
    </row>
    <row r="255" spans="1:8" ht="15">
      <c r="A255" t="str">
        <f t="shared" si="5"/>
        <v>2015-11-27</v>
      </c>
      <c r="B255" t="str">
        <f>"1100"</f>
        <v>1100</v>
      </c>
      <c r="C255" t="s">
        <v>24</v>
      </c>
      <c r="D255" t="s">
        <v>139</v>
      </c>
      <c r="E255" t="s">
        <v>140</v>
      </c>
      <c r="F255" t="s">
        <v>13</v>
      </c>
      <c r="G255" t="s">
        <v>10</v>
      </c>
      <c r="H255" t="s">
        <v>8</v>
      </c>
    </row>
    <row r="256" spans="1:9" ht="15">
      <c r="A256" t="str">
        <f t="shared" si="5"/>
        <v>2015-11-27</v>
      </c>
      <c r="B256" t="str">
        <f>"1130"</f>
        <v>1130</v>
      </c>
      <c r="C256" t="s">
        <v>25</v>
      </c>
      <c r="D256" t="s">
        <v>243</v>
      </c>
      <c r="E256" t="s">
        <v>244</v>
      </c>
      <c r="F256" t="s">
        <v>11</v>
      </c>
      <c r="G256" t="s">
        <v>10</v>
      </c>
      <c r="H256" t="s">
        <v>8</v>
      </c>
      <c r="I256" t="s">
        <v>17</v>
      </c>
    </row>
    <row r="257" spans="1:8" ht="15">
      <c r="A257" t="str">
        <f t="shared" si="5"/>
        <v>2015-11-27</v>
      </c>
      <c r="B257" t="str">
        <f>"1200"</f>
        <v>1200</v>
      </c>
      <c r="C257" t="s">
        <v>26</v>
      </c>
      <c r="D257" t="s">
        <v>245</v>
      </c>
      <c r="E257" t="s">
        <v>246</v>
      </c>
      <c r="F257" t="s">
        <v>13</v>
      </c>
      <c r="G257" t="s">
        <v>10</v>
      </c>
      <c r="H257" t="s">
        <v>8</v>
      </c>
    </row>
    <row r="258" spans="1:8" ht="15">
      <c r="A258" t="str">
        <f t="shared" si="5"/>
        <v>2015-11-27</v>
      </c>
      <c r="B258" t="str">
        <f>"1230"</f>
        <v>1230</v>
      </c>
      <c r="C258" t="s">
        <v>36</v>
      </c>
      <c r="D258" t="s">
        <v>259</v>
      </c>
      <c r="E258" t="s">
        <v>260</v>
      </c>
      <c r="F258" t="s">
        <v>13</v>
      </c>
      <c r="G258" t="s">
        <v>10</v>
      </c>
      <c r="H258" t="s">
        <v>8</v>
      </c>
    </row>
    <row r="259" spans="1:8" ht="15">
      <c r="A259" t="str">
        <f t="shared" si="5"/>
        <v>2015-11-27</v>
      </c>
      <c r="B259" t="str">
        <f>"1300"</f>
        <v>1300</v>
      </c>
      <c r="C259" t="s">
        <v>37</v>
      </c>
      <c r="D259" t="s">
        <v>263</v>
      </c>
      <c r="E259" t="s">
        <v>264</v>
      </c>
      <c r="F259" t="s">
        <v>13</v>
      </c>
      <c r="G259" t="s">
        <v>10</v>
      </c>
      <c r="H259" t="s">
        <v>8</v>
      </c>
    </row>
    <row r="260" spans="1:8" ht="15">
      <c r="A260" t="str">
        <f t="shared" si="5"/>
        <v>2015-11-27</v>
      </c>
      <c r="B260" t="str">
        <f>"1330"</f>
        <v>1330</v>
      </c>
      <c r="C260" t="s">
        <v>16</v>
      </c>
      <c r="D260" t="s">
        <v>261</v>
      </c>
      <c r="E260" t="s">
        <v>262</v>
      </c>
      <c r="F260" t="s">
        <v>13</v>
      </c>
      <c r="G260" t="s">
        <v>10</v>
      </c>
      <c r="H260" t="s">
        <v>12</v>
      </c>
    </row>
    <row r="261" spans="1:9" ht="15">
      <c r="A261" t="str">
        <f t="shared" si="5"/>
        <v>2015-11-27</v>
      </c>
      <c r="B261" t="str">
        <f>"1425"</f>
        <v>1425</v>
      </c>
      <c r="C261" t="s">
        <v>52</v>
      </c>
      <c r="D261" t="s">
        <v>272</v>
      </c>
      <c r="E261" t="s">
        <v>273</v>
      </c>
      <c r="F261" t="s">
        <v>11</v>
      </c>
      <c r="G261" t="s">
        <v>10</v>
      </c>
      <c r="H261" t="s">
        <v>8</v>
      </c>
      <c r="I261" t="s">
        <v>17</v>
      </c>
    </row>
    <row r="262" spans="1:8" ht="15">
      <c r="A262" t="str">
        <f t="shared" si="5"/>
        <v>2015-11-27</v>
      </c>
      <c r="B262" t="str">
        <f>"1430"</f>
        <v>1430</v>
      </c>
      <c r="C262" t="s">
        <v>24</v>
      </c>
      <c r="D262" t="s">
        <v>139</v>
      </c>
      <c r="E262" t="s">
        <v>140</v>
      </c>
      <c r="F262" t="s">
        <v>13</v>
      </c>
      <c r="G262" t="s">
        <v>10</v>
      </c>
      <c r="H262" t="s">
        <v>8</v>
      </c>
    </row>
    <row r="263" spans="1:8" ht="15">
      <c r="A263" t="str">
        <f t="shared" si="5"/>
        <v>2015-11-27</v>
      </c>
      <c r="B263" t="str">
        <f>"1500"</f>
        <v>1500</v>
      </c>
      <c r="C263" t="s">
        <v>22</v>
      </c>
      <c r="D263" t="s">
        <v>254</v>
      </c>
      <c r="E263" t="s">
        <v>255</v>
      </c>
      <c r="F263" t="s">
        <v>23</v>
      </c>
      <c r="G263" t="s">
        <v>10</v>
      </c>
      <c r="H263" t="s">
        <v>8</v>
      </c>
    </row>
    <row r="264" spans="1:8" ht="15">
      <c r="A264" t="str">
        <f t="shared" si="5"/>
        <v>2015-11-27</v>
      </c>
      <c r="B264" t="str">
        <f>"1530"</f>
        <v>1530</v>
      </c>
      <c r="C264" t="s">
        <v>15</v>
      </c>
      <c r="D264" t="s">
        <v>274</v>
      </c>
      <c r="E264" t="s">
        <v>275</v>
      </c>
      <c r="F264" t="s">
        <v>13</v>
      </c>
      <c r="G264" t="s">
        <v>10</v>
      </c>
      <c r="H264" t="s">
        <v>8</v>
      </c>
    </row>
    <row r="265" spans="1:8" ht="15">
      <c r="A265" t="str">
        <f t="shared" si="5"/>
        <v>2015-11-27</v>
      </c>
      <c r="B265" t="str">
        <f>"1600"</f>
        <v>1600</v>
      </c>
      <c r="C265" t="s">
        <v>24</v>
      </c>
      <c r="D265" t="s">
        <v>276</v>
      </c>
      <c r="E265" t="s">
        <v>277</v>
      </c>
      <c r="F265" t="s">
        <v>13</v>
      </c>
      <c r="G265" t="s">
        <v>10</v>
      </c>
      <c r="H265" t="s">
        <v>8</v>
      </c>
    </row>
    <row r="266" spans="1:9" ht="15">
      <c r="A266" t="str">
        <f t="shared" si="5"/>
        <v>2015-11-27</v>
      </c>
      <c r="B266" t="str">
        <f>"1630"</f>
        <v>1630</v>
      </c>
      <c r="C266" t="s">
        <v>25</v>
      </c>
      <c r="D266" t="s">
        <v>278</v>
      </c>
      <c r="E266" t="s">
        <v>279</v>
      </c>
      <c r="F266" t="s">
        <v>11</v>
      </c>
      <c r="G266" t="s">
        <v>10</v>
      </c>
      <c r="H266" t="s">
        <v>8</v>
      </c>
      <c r="I266" t="s">
        <v>17</v>
      </c>
    </row>
    <row r="267" spans="1:8" ht="15">
      <c r="A267" t="str">
        <f t="shared" si="5"/>
        <v>2015-11-27</v>
      </c>
      <c r="B267" t="str">
        <f>"1700"</f>
        <v>1700</v>
      </c>
      <c r="C267" t="s">
        <v>26</v>
      </c>
      <c r="D267" t="s">
        <v>280</v>
      </c>
      <c r="E267" t="s">
        <v>281</v>
      </c>
      <c r="F267" t="s">
        <v>13</v>
      </c>
      <c r="G267" t="s">
        <v>10</v>
      </c>
      <c r="H267" t="s">
        <v>8</v>
      </c>
    </row>
    <row r="268" spans="1:8" ht="15">
      <c r="A268" t="str">
        <f t="shared" si="5"/>
        <v>2015-11-27</v>
      </c>
      <c r="B268" t="str">
        <f>"1730"</f>
        <v>1730</v>
      </c>
      <c r="C268" t="s">
        <v>27</v>
      </c>
      <c r="D268" t="s">
        <v>282</v>
      </c>
      <c r="E268" t="s">
        <v>283</v>
      </c>
      <c r="F268" t="s">
        <v>13</v>
      </c>
      <c r="G268" t="s">
        <v>10</v>
      </c>
      <c r="H268" t="s">
        <v>12</v>
      </c>
    </row>
    <row r="269" spans="1:9" ht="15">
      <c r="A269" t="str">
        <f t="shared" si="5"/>
        <v>2015-11-27</v>
      </c>
      <c r="B269" t="str">
        <f>"1825"</f>
        <v>1825</v>
      </c>
      <c r="C269" t="s">
        <v>38</v>
      </c>
      <c r="D269" t="s">
        <v>267</v>
      </c>
      <c r="E269" t="s">
        <v>39</v>
      </c>
      <c r="F269" t="s">
        <v>11</v>
      </c>
      <c r="G269" t="s">
        <v>10</v>
      </c>
      <c r="H269" t="s">
        <v>8</v>
      </c>
      <c r="I269" t="s">
        <v>17</v>
      </c>
    </row>
    <row r="270" spans="1:8" ht="15">
      <c r="A270" t="str">
        <f t="shared" si="5"/>
        <v>2015-11-27</v>
      </c>
      <c r="B270" t="str">
        <f>"1830"</f>
        <v>1830</v>
      </c>
      <c r="C270" t="s">
        <v>30</v>
      </c>
      <c r="D270" t="s">
        <v>284</v>
      </c>
      <c r="E270" t="s">
        <v>285</v>
      </c>
      <c r="F270" t="s">
        <v>13</v>
      </c>
      <c r="G270" t="s">
        <v>10</v>
      </c>
      <c r="H270" t="s">
        <v>8</v>
      </c>
    </row>
    <row r="271" spans="1:9" ht="15">
      <c r="A271" t="str">
        <f t="shared" si="5"/>
        <v>2015-11-27</v>
      </c>
      <c r="B271" t="str">
        <f>"1900"</f>
        <v>1900</v>
      </c>
      <c r="C271" t="s">
        <v>31</v>
      </c>
      <c r="D271" t="s">
        <v>286</v>
      </c>
      <c r="E271" t="s">
        <v>287</v>
      </c>
      <c r="F271" t="s">
        <v>11</v>
      </c>
      <c r="G271" t="s">
        <v>10</v>
      </c>
      <c r="H271" t="s">
        <v>8</v>
      </c>
      <c r="I271" t="s">
        <v>17</v>
      </c>
    </row>
    <row r="272" spans="1:8" ht="15">
      <c r="A272" t="str">
        <f t="shared" si="5"/>
        <v>2015-11-27</v>
      </c>
      <c r="B272" t="str">
        <f>"1930"</f>
        <v>1930</v>
      </c>
      <c r="C272" t="s">
        <v>21</v>
      </c>
      <c r="D272" t="s">
        <v>288</v>
      </c>
      <c r="E272" t="s">
        <v>289</v>
      </c>
      <c r="F272" t="s">
        <v>11</v>
      </c>
      <c r="G272" t="s">
        <v>10</v>
      </c>
      <c r="H272" t="s">
        <v>12</v>
      </c>
    </row>
    <row r="273" spans="1:8" ht="15">
      <c r="A273" t="str">
        <f t="shared" si="5"/>
        <v>2015-11-27</v>
      </c>
      <c r="B273" t="str">
        <f>"2000"</f>
        <v>2000</v>
      </c>
      <c r="C273" t="s">
        <v>290</v>
      </c>
      <c r="D273" t="s">
        <v>291</v>
      </c>
      <c r="E273" t="s">
        <v>292</v>
      </c>
      <c r="F273" t="s">
        <v>13</v>
      </c>
      <c r="G273" t="s">
        <v>10</v>
      </c>
      <c r="H273" t="s">
        <v>8</v>
      </c>
    </row>
    <row r="274" spans="1:8" ht="15">
      <c r="A274" t="str">
        <f t="shared" si="5"/>
        <v>2015-11-27</v>
      </c>
      <c r="B274" t="str">
        <f>"2030"</f>
        <v>2030</v>
      </c>
      <c r="C274" t="s">
        <v>32</v>
      </c>
      <c r="D274" t="s">
        <v>293</v>
      </c>
      <c r="E274" t="s">
        <v>294</v>
      </c>
      <c r="F274" t="s">
        <v>13</v>
      </c>
      <c r="G274" t="s">
        <v>10</v>
      </c>
      <c r="H274" t="s">
        <v>12</v>
      </c>
    </row>
    <row r="275" spans="1:9" ht="15">
      <c r="A275" t="str">
        <f t="shared" si="5"/>
        <v>2015-11-27</v>
      </c>
      <c r="B275" t="str">
        <f>"2125"</f>
        <v>2125</v>
      </c>
      <c r="C275" t="s">
        <v>126</v>
      </c>
      <c r="D275" t="s">
        <v>295</v>
      </c>
      <c r="E275" t="s">
        <v>296</v>
      </c>
      <c r="F275" t="s">
        <v>11</v>
      </c>
      <c r="G275" t="s">
        <v>10</v>
      </c>
      <c r="H275" t="s">
        <v>8</v>
      </c>
      <c r="I275" t="s">
        <v>17</v>
      </c>
    </row>
    <row r="276" spans="1:8" ht="15">
      <c r="A276" t="str">
        <f t="shared" si="5"/>
        <v>2015-11-27</v>
      </c>
      <c r="B276" t="str">
        <f>"2130"</f>
        <v>2130</v>
      </c>
      <c r="C276" t="s">
        <v>36</v>
      </c>
      <c r="D276" t="s">
        <v>297</v>
      </c>
      <c r="E276" t="s">
        <v>298</v>
      </c>
      <c r="F276" t="s">
        <v>13</v>
      </c>
      <c r="G276" t="s">
        <v>10</v>
      </c>
      <c r="H276" t="s">
        <v>8</v>
      </c>
    </row>
    <row r="277" spans="1:8" ht="15">
      <c r="A277" t="str">
        <f t="shared" si="5"/>
        <v>2015-11-27</v>
      </c>
      <c r="B277" t="str">
        <f>"2200"</f>
        <v>2200</v>
      </c>
      <c r="C277" t="s">
        <v>16</v>
      </c>
      <c r="D277" t="s">
        <v>299</v>
      </c>
      <c r="E277" t="s">
        <v>300</v>
      </c>
      <c r="F277" t="s">
        <v>13</v>
      </c>
      <c r="G277" t="s">
        <v>10</v>
      </c>
      <c r="H277" t="s">
        <v>12</v>
      </c>
    </row>
    <row r="278" spans="1:8" ht="15">
      <c r="A278" t="str">
        <f t="shared" si="5"/>
        <v>2015-11-27</v>
      </c>
      <c r="B278" t="str">
        <f>"2255"</f>
        <v>2255</v>
      </c>
      <c r="C278" t="s">
        <v>37</v>
      </c>
      <c r="D278" t="s">
        <v>301</v>
      </c>
      <c r="E278" t="s">
        <v>302</v>
      </c>
      <c r="F278" t="s">
        <v>13</v>
      </c>
      <c r="G278" t="s">
        <v>10</v>
      </c>
      <c r="H278" t="s">
        <v>8</v>
      </c>
    </row>
    <row r="279" spans="1:9" ht="15">
      <c r="A279" t="str">
        <f t="shared" si="5"/>
        <v>2015-11-27</v>
      </c>
      <c r="B279" t="str">
        <f>"2325"</f>
        <v>2325</v>
      </c>
      <c r="C279" t="s">
        <v>28</v>
      </c>
      <c r="D279" t="s">
        <v>303</v>
      </c>
      <c r="E279" t="s">
        <v>53</v>
      </c>
      <c r="F279" t="s">
        <v>11</v>
      </c>
      <c r="G279" t="s">
        <v>10</v>
      </c>
      <c r="H279" t="s">
        <v>8</v>
      </c>
      <c r="I279" t="s">
        <v>17</v>
      </c>
    </row>
    <row r="280" spans="1:8" ht="15">
      <c r="A280" t="str">
        <f t="shared" si="5"/>
        <v>2015-11-27</v>
      </c>
      <c r="B280" t="str">
        <f>"2330"</f>
        <v>2330</v>
      </c>
      <c r="C280" t="s">
        <v>32</v>
      </c>
      <c r="D280" t="s">
        <v>293</v>
      </c>
      <c r="E280" t="s">
        <v>294</v>
      </c>
      <c r="F280" t="s">
        <v>13</v>
      </c>
      <c r="G280" t="s">
        <v>10</v>
      </c>
      <c r="H280" t="s">
        <v>12</v>
      </c>
    </row>
    <row r="281" spans="1:9" ht="15">
      <c r="A281" t="str">
        <f t="shared" si="5"/>
        <v>2015-11-27</v>
      </c>
      <c r="B281" t="str">
        <f>"2425"</f>
        <v>2425</v>
      </c>
      <c r="C281" t="s">
        <v>44</v>
      </c>
      <c r="D281" t="s">
        <v>61</v>
      </c>
      <c r="E281" t="s">
        <v>51</v>
      </c>
      <c r="F281" t="s">
        <v>9</v>
      </c>
      <c r="H281" t="s">
        <v>8</v>
      </c>
      <c r="I281" t="s">
        <v>17</v>
      </c>
    </row>
    <row r="282" spans="1:8" ht="15">
      <c r="A282" t="str">
        <f t="shared" si="5"/>
        <v>2015-11-27</v>
      </c>
      <c r="B282" t="str">
        <f>"2430"</f>
        <v>2430</v>
      </c>
      <c r="C282" t="s">
        <v>30</v>
      </c>
      <c r="D282" t="s">
        <v>284</v>
      </c>
      <c r="E282" t="s">
        <v>285</v>
      </c>
      <c r="F282" t="s">
        <v>13</v>
      </c>
      <c r="G282" t="s">
        <v>10</v>
      </c>
      <c r="H282" t="s">
        <v>8</v>
      </c>
    </row>
    <row r="283" spans="1:8" ht="15">
      <c r="A283" t="str">
        <f t="shared" si="5"/>
        <v>2015-11-27</v>
      </c>
      <c r="B283" t="str">
        <f>"2500"</f>
        <v>2500</v>
      </c>
      <c r="C283" t="s">
        <v>36</v>
      </c>
      <c r="D283" t="s">
        <v>297</v>
      </c>
      <c r="E283" t="s">
        <v>298</v>
      </c>
      <c r="F283" t="s">
        <v>13</v>
      </c>
      <c r="G283" t="s">
        <v>10</v>
      </c>
      <c r="H283" t="s">
        <v>8</v>
      </c>
    </row>
    <row r="284" spans="1:8" ht="15">
      <c r="A284" t="str">
        <f t="shared" si="5"/>
        <v>2015-11-27</v>
      </c>
      <c r="B284" t="str">
        <f>"2530"</f>
        <v>2530</v>
      </c>
      <c r="C284" t="s">
        <v>21</v>
      </c>
      <c r="D284" t="s">
        <v>288</v>
      </c>
      <c r="E284" t="s">
        <v>289</v>
      </c>
      <c r="F284" t="s">
        <v>11</v>
      </c>
      <c r="G284" t="s">
        <v>10</v>
      </c>
      <c r="H284" t="s">
        <v>12</v>
      </c>
    </row>
    <row r="285" spans="1:8" ht="15">
      <c r="A285" t="str">
        <f t="shared" si="5"/>
        <v>2015-11-27</v>
      </c>
      <c r="B285" t="str">
        <f>"2600"</f>
        <v>2600</v>
      </c>
      <c r="C285" t="s">
        <v>290</v>
      </c>
      <c r="D285" t="s">
        <v>291</v>
      </c>
      <c r="E285" t="s">
        <v>292</v>
      </c>
      <c r="F285" t="s">
        <v>13</v>
      </c>
      <c r="G285" t="s">
        <v>10</v>
      </c>
      <c r="H285" t="s">
        <v>8</v>
      </c>
    </row>
    <row r="286" spans="1:8" ht="15">
      <c r="A286" t="str">
        <f t="shared" si="5"/>
        <v>2015-11-27</v>
      </c>
      <c r="B286" t="str">
        <f>"2630"</f>
        <v>2630</v>
      </c>
      <c r="C286" t="s">
        <v>15</v>
      </c>
      <c r="D286" t="s">
        <v>274</v>
      </c>
      <c r="E286" t="s">
        <v>275</v>
      </c>
      <c r="F286" t="s">
        <v>13</v>
      </c>
      <c r="G286" t="s">
        <v>10</v>
      </c>
      <c r="H286" t="s">
        <v>8</v>
      </c>
    </row>
    <row r="287" spans="1:8" ht="15">
      <c r="A287" t="str">
        <f t="shared" si="5"/>
        <v>2015-11-27</v>
      </c>
      <c r="B287" t="str">
        <f>"2700"</f>
        <v>2700</v>
      </c>
      <c r="C287" t="s">
        <v>24</v>
      </c>
      <c r="D287" t="s">
        <v>276</v>
      </c>
      <c r="E287" t="s">
        <v>277</v>
      </c>
      <c r="F287" t="s">
        <v>13</v>
      </c>
      <c r="G287" t="s">
        <v>10</v>
      </c>
      <c r="H287" t="s">
        <v>8</v>
      </c>
    </row>
    <row r="288" spans="1:9" ht="15">
      <c r="A288" t="str">
        <f t="shared" si="5"/>
        <v>2015-11-27</v>
      </c>
      <c r="B288" t="str">
        <f>"2730"</f>
        <v>2730</v>
      </c>
      <c r="C288" t="s">
        <v>25</v>
      </c>
      <c r="D288" t="s">
        <v>278</v>
      </c>
      <c r="E288" t="s">
        <v>279</v>
      </c>
      <c r="F288" t="s">
        <v>11</v>
      </c>
      <c r="G288" t="s">
        <v>10</v>
      </c>
      <c r="H288" t="s">
        <v>8</v>
      </c>
      <c r="I288" t="s">
        <v>17</v>
      </c>
    </row>
    <row r="289" spans="1:8" ht="15">
      <c r="A289" t="str">
        <f t="shared" si="5"/>
        <v>2015-11-27</v>
      </c>
      <c r="B289" t="str">
        <f>"2800"</f>
        <v>2800</v>
      </c>
      <c r="C289" t="s">
        <v>26</v>
      </c>
      <c r="D289" t="s">
        <v>280</v>
      </c>
      <c r="E289" t="s">
        <v>281</v>
      </c>
      <c r="F289" t="s">
        <v>13</v>
      </c>
      <c r="G289" t="s">
        <v>10</v>
      </c>
      <c r="H289" t="s">
        <v>8</v>
      </c>
    </row>
    <row r="290" spans="1:8" ht="15">
      <c r="A290" t="str">
        <f t="shared" si="5"/>
        <v>2015-11-27</v>
      </c>
      <c r="B290" t="str">
        <f>"2830"</f>
        <v>2830</v>
      </c>
      <c r="C290" t="s">
        <v>30</v>
      </c>
      <c r="D290" t="s">
        <v>284</v>
      </c>
      <c r="E290" t="s">
        <v>285</v>
      </c>
      <c r="F290" t="s">
        <v>13</v>
      </c>
      <c r="G290" t="s">
        <v>10</v>
      </c>
      <c r="H290" t="s">
        <v>8</v>
      </c>
    </row>
    <row r="291" spans="1:8" ht="15">
      <c r="A291" t="str">
        <f aca="true" t="shared" si="6" ref="A291:A338">"2015-11-28"</f>
        <v>2015-11-28</v>
      </c>
      <c r="B291" t="str">
        <f>"0500"</f>
        <v>0500</v>
      </c>
      <c r="C291" t="s">
        <v>36</v>
      </c>
      <c r="D291" t="s">
        <v>297</v>
      </c>
      <c r="E291" t="s">
        <v>298</v>
      </c>
      <c r="F291" t="s">
        <v>13</v>
      </c>
      <c r="G291" t="s">
        <v>10</v>
      </c>
      <c r="H291" t="s">
        <v>8</v>
      </c>
    </row>
    <row r="292" spans="1:8" ht="15">
      <c r="A292" t="str">
        <f t="shared" si="6"/>
        <v>2015-11-28</v>
      </c>
      <c r="B292" t="str">
        <f>"0530"</f>
        <v>0530</v>
      </c>
      <c r="C292" t="s">
        <v>16</v>
      </c>
      <c r="D292" t="s">
        <v>299</v>
      </c>
      <c r="E292" t="s">
        <v>300</v>
      </c>
      <c r="F292" t="s">
        <v>13</v>
      </c>
      <c r="G292" t="s">
        <v>10</v>
      </c>
      <c r="H292" t="s">
        <v>12</v>
      </c>
    </row>
    <row r="293" spans="1:9" ht="15">
      <c r="A293" t="str">
        <f t="shared" si="6"/>
        <v>2015-11-28</v>
      </c>
      <c r="B293" t="str">
        <f>"0625"</f>
        <v>0625</v>
      </c>
      <c r="C293" t="s">
        <v>55</v>
      </c>
      <c r="D293" t="s">
        <v>304</v>
      </c>
      <c r="E293" t="s">
        <v>56</v>
      </c>
      <c r="F293" t="s">
        <v>9</v>
      </c>
      <c r="H293" t="s">
        <v>8</v>
      </c>
      <c r="I293" t="s">
        <v>17</v>
      </c>
    </row>
    <row r="294" spans="1:8" ht="15">
      <c r="A294" t="str">
        <f t="shared" si="6"/>
        <v>2015-11-28</v>
      </c>
      <c r="B294" t="str">
        <f>"0630"</f>
        <v>0630</v>
      </c>
      <c r="C294" t="s">
        <v>37</v>
      </c>
      <c r="D294" t="s">
        <v>301</v>
      </c>
      <c r="E294" t="s">
        <v>302</v>
      </c>
      <c r="F294" t="s">
        <v>13</v>
      </c>
      <c r="G294" t="s">
        <v>10</v>
      </c>
      <c r="H294" t="s">
        <v>8</v>
      </c>
    </row>
    <row r="295" spans="1:8" ht="15">
      <c r="A295" t="str">
        <f t="shared" si="6"/>
        <v>2015-11-28</v>
      </c>
      <c r="B295" t="str">
        <f>"0700"</f>
        <v>0700</v>
      </c>
      <c r="C295" t="s">
        <v>60</v>
      </c>
      <c r="D295" t="s">
        <v>305</v>
      </c>
      <c r="E295" t="s">
        <v>306</v>
      </c>
      <c r="F295" t="s">
        <v>13</v>
      </c>
      <c r="G295" t="s">
        <v>10</v>
      </c>
      <c r="H295" t="s">
        <v>8</v>
      </c>
    </row>
    <row r="296" spans="1:9" ht="15">
      <c r="A296" t="str">
        <f t="shared" si="6"/>
        <v>2015-11-28</v>
      </c>
      <c r="B296" t="str">
        <f>"0755"</f>
        <v>0755</v>
      </c>
      <c r="C296" t="s">
        <v>44</v>
      </c>
      <c r="D296" t="s">
        <v>45</v>
      </c>
      <c r="E296" t="s">
        <v>46</v>
      </c>
      <c r="F296" t="s">
        <v>11</v>
      </c>
      <c r="G296" t="s">
        <v>10</v>
      </c>
      <c r="H296" t="s">
        <v>8</v>
      </c>
      <c r="I296" t="s">
        <v>17</v>
      </c>
    </row>
    <row r="297" spans="1:8" ht="15">
      <c r="A297" t="str">
        <f t="shared" si="6"/>
        <v>2015-11-28</v>
      </c>
      <c r="B297" t="str">
        <f>"0800"</f>
        <v>0800</v>
      </c>
      <c r="C297" t="s">
        <v>27</v>
      </c>
      <c r="D297" t="s">
        <v>282</v>
      </c>
      <c r="E297" t="s">
        <v>283</v>
      </c>
      <c r="F297" t="s">
        <v>13</v>
      </c>
      <c r="G297" t="s">
        <v>10</v>
      </c>
      <c r="H297" t="s">
        <v>12</v>
      </c>
    </row>
    <row r="298" spans="1:9" ht="15">
      <c r="A298" t="str">
        <f t="shared" si="6"/>
        <v>2015-11-28</v>
      </c>
      <c r="B298" t="str">
        <f>"0855"</f>
        <v>0855</v>
      </c>
      <c r="C298" t="s">
        <v>28</v>
      </c>
      <c r="D298" t="s">
        <v>307</v>
      </c>
      <c r="E298" t="s">
        <v>29</v>
      </c>
      <c r="F298" t="s">
        <v>11</v>
      </c>
      <c r="G298" t="s">
        <v>10</v>
      </c>
      <c r="H298" t="s">
        <v>8</v>
      </c>
      <c r="I298" t="s">
        <v>17</v>
      </c>
    </row>
    <row r="299" spans="1:8" ht="15">
      <c r="A299" t="str">
        <f t="shared" si="6"/>
        <v>2015-11-28</v>
      </c>
      <c r="B299" t="str">
        <f>"0900"</f>
        <v>0900</v>
      </c>
      <c r="C299" t="s">
        <v>290</v>
      </c>
      <c r="D299" t="s">
        <v>291</v>
      </c>
      <c r="E299" t="s">
        <v>292</v>
      </c>
      <c r="F299" t="s">
        <v>13</v>
      </c>
      <c r="G299" t="s">
        <v>10</v>
      </c>
      <c r="H299" t="s">
        <v>8</v>
      </c>
    </row>
    <row r="300" spans="1:8" ht="15">
      <c r="A300" t="str">
        <f t="shared" si="6"/>
        <v>2015-11-28</v>
      </c>
      <c r="B300" t="str">
        <f>"0930"</f>
        <v>0930</v>
      </c>
      <c r="C300" t="s">
        <v>32</v>
      </c>
      <c r="D300" t="s">
        <v>293</v>
      </c>
      <c r="E300" t="s">
        <v>294</v>
      </c>
      <c r="F300" t="s">
        <v>13</v>
      </c>
      <c r="G300" t="s">
        <v>10</v>
      </c>
      <c r="H300" t="s">
        <v>12</v>
      </c>
    </row>
    <row r="301" spans="1:9" ht="15">
      <c r="A301" t="str">
        <f t="shared" si="6"/>
        <v>2015-11-28</v>
      </c>
      <c r="B301" t="str">
        <f>"1025"</f>
        <v>1025</v>
      </c>
      <c r="C301" t="s">
        <v>126</v>
      </c>
      <c r="D301" t="s">
        <v>308</v>
      </c>
      <c r="E301" t="s">
        <v>309</v>
      </c>
      <c r="F301" t="s">
        <v>11</v>
      </c>
      <c r="G301" t="s">
        <v>10</v>
      </c>
      <c r="H301" t="s">
        <v>8</v>
      </c>
      <c r="I301" t="s">
        <v>17</v>
      </c>
    </row>
    <row r="302" spans="1:8" ht="15">
      <c r="A302" t="str">
        <f t="shared" si="6"/>
        <v>2015-11-28</v>
      </c>
      <c r="B302" t="str">
        <f>"1030"</f>
        <v>1030</v>
      </c>
      <c r="C302" t="s">
        <v>15</v>
      </c>
      <c r="D302" t="s">
        <v>274</v>
      </c>
      <c r="E302" t="s">
        <v>275</v>
      </c>
      <c r="F302" t="s">
        <v>13</v>
      </c>
      <c r="G302" t="s">
        <v>10</v>
      </c>
      <c r="H302" t="s">
        <v>8</v>
      </c>
    </row>
    <row r="303" spans="1:8" ht="15">
      <c r="A303" t="str">
        <f t="shared" si="6"/>
        <v>2015-11-28</v>
      </c>
      <c r="B303" t="str">
        <f>"1100"</f>
        <v>1100</v>
      </c>
      <c r="C303" t="s">
        <v>24</v>
      </c>
      <c r="D303" t="s">
        <v>276</v>
      </c>
      <c r="E303" t="s">
        <v>277</v>
      </c>
      <c r="F303" t="s">
        <v>13</v>
      </c>
      <c r="G303" t="s">
        <v>10</v>
      </c>
      <c r="H303" t="s">
        <v>8</v>
      </c>
    </row>
    <row r="304" spans="1:9" ht="15">
      <c r="A304" t="str">
        <f t="shared" si="6"/>
        <v>2015-11-28</v>
      </c>
      <c r="B304" t="str">
        <f>"1130"</f>
        <v>1130</v>
      </c>
      <c r="C304" t="s">
        <v>25</v>
      </c>
      <c r="D304" t="s">
        <v>278</v>
      </c>
      <c r="E304" t="s">
        <v>279</v>
      </c>
      <c r="F304" t="s">
        <v>11</v>
      </c>
      <c r="G304" t="s">
        <v>10</v>
      </c>
      <c r="H304" t="s">
        <v>8</v>
      </c>
      <c r="I304" t="s">
        <v>17</v>
      </c>
    </row>
    <row r="305" spans="1:8" ht="15">
      <c r="A305" t="str">
        <f t="shared" si="6"/>
        <v>2015-11-28</v>
      </c>
      <c r="B305" t="str">
        <f>"1200"</f>
        <v>1200</v>
      </c>
      <c r="C305" t="s">
        <v>26</v>
      </c>
      <c r="D305" t="s">
        <v>280</v>
      </c>
      <c r="E305" t="s">
        <v>281</v>
      </c>
      <c r="F305" t="s">
        <v>13</v>
      </c>
      <c r="G305" t="s">
        <v>10</v>
      </c>
      <c r="H305" t="s">
        <v>8</v>
      </c>
    </row>
    <row r="306" spans="1:8" ht="15">
      <c r="A306" t="str">
        <f t="shared" si="6"/>
        <v>2015-11-28</v>
      </c>
      <c r="B306" t="str">
        <f>"1230"</f>
        <v>1230</v>
      </c>
      <c r="C306" t="s">
        <v>36</v>
      </c>
      <c r="D306" t="s">
        <v>297</v>
      </c>
      <c r="E306" t="s">
        <v>298</v>
      </c>
      <c r="F306" t="s">
        <v>13</v>
      </c>
      <c r="G306" t="s">
        <v>10</v>
      </c>
      <c r="H306" t="s">
        <v>8</v>
      </c>
    </row>
    <row r="307" spans="1:8" ht="15">
      <c r="A307" t="str">
        <f t="shared" si="6"/>
        <v>2015-11-28</v>
      </c>
      <c r="B307" t="str">
        <f>"1300"</f>
        <v>1300</v>
      </c>
      <c r="C307" t="s">
        <v>37</v>
      </c>
      <c r="D307" t="s">
        <v>301</v>
      </c>
      <c r="E307" t="s">
        <v>302</v>
      </c>
      <c r="F307" t="s">
        <v>13</v>
      </c>
      <c r="G307" t="s">
        <v>10</v>
      </c>
      <c r="H307" t="s">
        <v>8</v>
      </c>
    </row>
    <row r="308" spans="1:8" ht="15">
      <c r="A308" t="str">
        <f t="shared" si="6"/>
        <v>2015-11-28</v>
      </c>
      <c r="B308" t="str">
        <f>"1330"</f>
        <v>1330</v>
      </c>
      <c r="C308" t="s">
        <v>16</v>
      </c>
      <c r="D308" t="s">
        <v>299</v>
      </c>
      <c r="E308" t="s">
        <v>300</v>
      </c>
      <c r="F308" t="s">
        <v>13</v>
      </c>
      <c r="G308" t="s">
        <v>10</v>
      </c>
      <c r="H308" t="s">
        <v>12</v>
      </c>
    </row>
    <row r="309" spans="1:9" ht="15">
      <c r="A309" t="str">
        <f t="shared" si="6"/>
        <v>2015-11-28</v>
      </c>
      <c r="B309" t="str">
        <f>"1425"</f>
        <v>1425</v>
      </c>
      <c r="C309" t="s">
        <v>28</v>
      </c>
      <c r="D309" t="s">
        <v>310</v>
      </c>
      <c r="E309" t="s">
        <v>53</v>
      </c>
      <c r="F309" t="s">
        <v>11</v>
      </c>
      <c r="G309" t="s">
        <v>10</v>
      </c>
      <c r="H309" t="s">
        <v>8</v>
      </c>
      <c r="I309" t="s">
        <v>17</v>
      </c>
    </row>
    <row r="310" spans="1:8" ht="15">
      <c r="A310" t="str">
        <f t="shared" si="6"/>
        <v>2015-11-28</v>
      </c>
      <c r="B310" t="str">
        <f>"1430"</f>
        <v>1430</v>
      </c>
      <c r="C310" t="s">
        <v>60</v>
      </c>
      <c r="D310" t="s">
        <v>305</v>
      </c>
      <c r="E310" t="s">
        <v>306</v>
      </c>
      <c r="F310" t="s">
        <v>13</v>
      </c>
      <c r="G310" t="s">
        <v>10</v>
      </c>
      <c r="H310" t="s">
        <v>8</v>
      </c>
    </row>
    <row r="311" spans="1:9" ht="15">
      <c r="A311" t="str">
        <f t="shared" si="6"/>
        <v>2015-11-28</v>
      </c>
      <c r="B311" t="str">
        <f>"1525"</f>
        <v>1525</v>
      </c>
      <c r="C311" t="s">
        <v>44</v>
      </c>
      <c r="D311" t="s">
        <v>50</v>
      </c>
      <c r="E311" t="s">
        <v>51</v>
      </c>
      <c r="F311" t="s">
        <v>9</v>
      </c>
      <c r="H311" t="s">
        <v>8</v>
      </c>
      <c r="I311" t="s">
        <v>17</v>
      </c>
    </row>
    <row r="312" spans="1:8" ht="15">
      <c r="A312" t="str">
        <f t="shared" si="6"/>
        <v>2015-11-28</v>
      </c>
      <c r="B312" t="str">
        <f>"1530"</f>
        <v>1530</v>
      </c>
      <c r="C312" t="s">
        <v>15</v>
      </c>
      <c r="D312" t="s">
        <v>311</v>
      </c>
      <c r="E312" t="s">
        <v>312</v>
      </c>
      <c r="F312" t="s">
        <v>13</v>
      </c>
      <c r="G312" t="s">
        <v>10</v>
      </c>
      <c r="H312" t="s">
        <v>8</v>
      </c>
    </row>
    <row r="313" spans="1:8" ht="15">
      <c r="A313" t="str">
        <f t="shared" si="6"/>
        <v>2015-11-28</v>
      </c>
      <c r="B313" t="str">
        <f>"1600"</f>
        <v>1600</v>
      </c>
      <c r="C313" t="s">
        <v>24</v>
      </c>
      <c r="D313" t="s">
        <v>313</v>
      </c>
      <c r="E313" t="s">
        <v>314</v>
      </c>
      <c r="F313" t="s">
        <v>13</v>
      </c>
      <c r="G313" t="s">
        <v>10</v>
      </c>
      <c r="H313" t="s">
        <v>8</v>
      </c>
    </row>
    <row r="314" spans="1:9" ht="15">
      <c r="A314" t="str">
        <f t="shared" si="6"/>
        <v>2015-11-28</v>
      </c>
      <c r="B314" t="str">
        <f>"1630"</f>
        <v>1630</v>
      </c>
      <c r="C314" t="s">
        <v>25</v>
      </c>
      <c r="D314" t="s">
        <v>315</v>
      </c>
      <c r="E314" t="s">
        <v>316</v>
      </c>
      <c r="F314" t="s">
        <v>11</v>
      </c>
      <c r="G314" t="s">
        <v>10</v>
      </c>
      <c r="H314" t="s">
        <v>8</v>
      </c>
      <c r="I314" t="s">
        <v>17</v>
      </c>
    </row>
    <row r="315" spans="1:8" ht="15">
      <c r="A315" t="str">
        <f t="shared" si="6"/>
        <v>2015-11-28</v>
      </c>
      <c r="B315" t="str">
        <f>"1700"</f>
        <v>1700</v>
      </c>
      <c r="C315" t="s">
        <v>26</v>
      </c>
      <c r="D315" t="s">
        <v>317</v>
      </c>
      <c r="E315" t="s">
        <v>318</v>
      </c>
      <c r="F315" t="s">
        <v>13</v>
      </c>
      <c r="G315" t="s">
        <v>10</v>
      </c>
      <c r="H315" t="s">
        <v>8</v>
      </c>
    </row>
    <row r="316" spans="1:8" ht="15">
      <c r="A316" t="str">
        <f t="shared" si="6"/>
        <v>2015-11-28</v>
      </c>
      <c r="B316" t="str">
        <f>"1730"</f>
        <v>1730</v>
      </c>
      <c r="C316" t="s">
        <v>27</v>
      </c>
      <c r="D316" t="s">
        <v>319</v>
      </c>
      <c r="E316" t="s">
        <v>320</v>
      </c>
      <c r="F316" t="s">
        <v>13</v>
      </c>
      <c r="G316" t="s">
        <v>10</v>
      </c>
      <c r="H316" t="s">
        <v>12</v>
      </c>
    </row>
    <row r="317" spans="1:9" ht="15">
      <c r="A317" t="str">
        <f t="shared" si="6"/>
        <v>2015-11-28</v>
      </c>
      <c r="B317" t="str">
        <f>"1825"</f>
        <v>1825</v>
      </c>
      <c r="C317" t="s">
        <v>52</v>
      </c>
      <c r="D317" t="s">
        <v>321</v>
      </c>
      <c r="E317" t="s">
        <v>322</v>
      </c>
      <c r="F317" t="s">
        <v>11</v>
      </c>
      <c r="G317" t="s">
        <v>10</v>
      </c>
      <c r="H317" t="s">
        <v>8</v>
      </c>
      <c r="I317" t="s">
        <v>17</v>
      </c>
    </row>
    <row r="318" spans="1:8" ht="15">
      <c r="A318" t="str">
        <f t="shared" si="6"/>
        <v>2015-11-28</v>
      </c>
      <c r="B318" t="str">
        <f>"1830"</f>
        <v>1830</v>
      </c>
      <c r="C318" t="s">
        <v>66</v>
      </c>
      <c r="D318" t="s">
        <v>323</v>
      </c>
      <c r="E318" t="s">
        <v>324</v>
      </c>
      <c r="F318" t="s">
        <v>13</v>
      </c>
      <c r="G318" t="s">
        <v>10</v>
      </c>
      <c r="H318" t="s">
        <v>8</v>
      </c>
    </row>
    <row r="319" spans="1:9" ht="15">
      <c r="A319" t="str">
        <f t="shared" si="6"/>
        <v>2015-11-28</v>
      </c>
      <c r="B319" t="str">
        <f>"1925"</f>
        <v>1925</v>
      </c>
      <c r="C319" t="s">
        <v>33</v>
      </c>
      <c r="D319" t="s">
        <v>104</v>
      </c>
      <c r="E319" t="s">
        <v>35</v>
      </c>
      <c r="F319" t="s">
        <v>11</v>
      </c>
      <c r="G319" t="s">
        <v>10</v>
      </c>
      <c r="H319" t="s">
        <v>8</v>
      </c>
      <c r="I319" t="s">
        <v>17</v>
      </c>
    </row>
    <row r="320" spans="1:8" ht="15">
      <c r="A320" t="str">
        <f t="shared" si="6"/>
        <v>2015-11-28</v>
      </c>
      <c r="B320" t="str">
        <f>"1930"</f>
        <v>1930</v>
      </c>
      <c r="C320" t="s">
        <v>68</v>
      </c>
      <c r="D320" t="s">
        <v>325</v>
      </c>
      <c r="E320" t="s">
        <v>326</v>
      </c>
      <c r="F320" t="s">
        <v>13</v>
      </c>
      <c r="G320" t="s">
        <v>10</v>
      </c>
      <c r="H320" t="s">
        <v>12</v>
      </c>
    </row>
    <row r="321" spans="1:9" ht="15">
      <c r="A321" t="str">
        <f t="shared" si="6"/>
        <v>2015-11-28</v>
      </c>
      <c r="B321" t="str">
        <f>"2025"</f>
        <v>2025</v>
      </c>
      <c r="C321" t="s">
        <v>28</v>
      </c>
      <c r="D321" t="s">
        <v>327</v>
      </c>
      <c r="E321" t="s">
        <v>53</v>
      </c>
      <c r="F321" t="s">
        <v>11</v>
      </c>
      <c r="G321" t="s">
        <v>10</v>
      </c>
      <c r="H321" t="s">
        <v>8</v>
      </c>
      <c r="I321" t="s">
        <v>17</v>
      </c>
    </row>
    <row r="322" spans="1:8" ht="15">
      <c r="A322" t="str">
        <f t="shared" si="6"/>
        <v>2015-11-28</v>
      </c>
      <c r="B322" t="str">
        <f>"2030"</f>
        <v>2030</v>
      </c>
      <c r="C322" t="s">
        <v>32</v>
      </c>
      <c r="D322" t="s">
        <v>328</v>
      </c>
      <c r="E322" t="s">
        <v>329</v>
      </c>
      <c r="F322" t="s">
        <v>13</v>
      </c>
      <c r="G322" t="s">
        <v>10</v>
      </c>
      <c r="H322" t="s">
        <v>12</v>
      </c>
    </row>
    <row r="323" spans="1:9" ht="15">
      <c r="A323" t="str">
        <f t="shared" si="6"/>
        <v>2015-11-28</v>
      </c>
      <c r="B323" t="str">
        <f>"2125"</f>
        <v>2125</v>
      </c>
      <c r="C323" t="s">
        <v>38</v>
      </c>
      <c r="D323" t="s">
        <v>330</v>
      </c>
      <c r="E323" t="s">
        <v>39</v>
      </c>
      <c r="F323" t="s">
        <v>11</v>
      </c>
      <c r="G323" t="s">
        <v>10</v>
      </c>
      <c r="H323" t="s">
        <v>8</v>
      </c>
      <c r="I323" t="s">
        <v>17</v>
      </c>
    </row>
    <row r="324" spans="1:8" ht="15">
      <c r="A324" t="str">
        <f t="shared" si="6"/>
        <v>2015-11-28</v>
      </c>
      <c r="B324" t="str">
        <f>"2130"</f>
        <v>2130</v>
      </c>
      <c r="C324" t="s">
        <v>36</v>
      </c>
      <c r="D324" t="s">
        <v>331</v>
      </c>
      <c r="E324" t="s">
        <v>332</v>
      </c>
      <c r="F324" t="s">
        <v>13</v>
      </c>
      <c r="G324" t="s">
        <v>10</v>
      </c>
      <c r="H324" t="s">
        <v>8</v>
      </c>
    </row>
    <row r="325" spans="1:8" ht="15">
      <c r="A325" t="str">
        <f t="shared" si="6"/>
        <v>2015-11-28</v>
      </c>
      <c r="B325" t="str">
        <f>"2200"</f>
        <v>2200</v>
      </c>
      <c r="C325" t="s">
        <v>16</v>
      </c>
      <c r="D325" t="s">
        <v>333</v>
      </c>
      <c r="E325" t="s">
        <v>334</v>
      </c>
      <c r="F325" t="s">
        <v>13</v>
      </c>
      <c r="G325" t="s">
        <v>10</v>
      </c>
      <c r="H325" t="s">
        <v>12</v>
      </c>
    </row>
    <row r="326" spans="1:8" ht="15">
      <c r="A326" t="str">
        <f t="shared" si="6"/>
        <v>2015-11-28</v>
      </c>
      <c r="B326" t="str">
        <f>"2255"</f>
        <v>2255</v>
      </c>
      <c r="C326" t="s">
        <v>37</v>
      </c>
      <c r="D326" t="s">
        <v>335</v>
      </c>
      <c r="E326" t="s">
        <v>336</v>
      </c>
      <c r="F326" t="s">
        <v>13</v>
      </c>
      <c r="G326" t="s">
        <v>10</v>
      </c>
      <c r="H326" t="s">
        <v>8</v>
      </c>
    </row>
    <row r="327" spans="1:9" ht="15">
      <c r="A327" t="str">
        <f t="shared" si="6"/>
        <v>2015-11-28</v>
      </c>
      <c r="B327" t="str">
        <f>"2325"</f>
        <v>2325</v>
      </c>
      <c r="C327" t="s">
        <v>126</v>
      </c>
      <c r="D327" t="s">
        <v>337</v>
      </c>
      <c r="E327" t="s">
        <v>338</v>
      </c>
      <c r="F327" t="s">
        <v>11</v>
      </c>
      <c r="G327" t="s">
        <v>10</v>
      </c>
      <c r="H327" t="s">
        <v>8</v>
      </c>
      <c r="I327" t="s">
        <v>17</v>
      </c>
    </row>
    <row r="328" spans="1:8" ht="15">
      <c r="A328" t="str">
        <f t="shared" si="6"/>
        <v>2015-11-28</v>
      </c>
      <c r="B328" t="str">
        <f>"2330"</f>
        <v>2330</v>
      </c>
      <c r="C328" t="s">
        <v>66</v>
      </c>
      <c r="D328" t="s">
        <v>323</v>
      </c>
      <c r="E328" t="s">
        <v>324</v>
      </c>
      <c r="F328" t="s">
        <v>13</v>
      </c>
      <c r="G328" t="s">
        <v>10</v>
      </c>
      <c r="H328" t="s">
        <v>8</v>
      </c>
    </row>
    <row r="329" spans="1:9" ht="15">
      <c r="A329" t="str">
        <f t="shared" si="6"/>
        <v>2015-11-28</v>
      </c>
      <c r="B329" t="str">
        <f>"2425"</f>
        <v>2425</v>
      </c>
      <c r="C329" t="s">
        <v>40</v>
      </c>
      <c r="D329" t="s">
        <v>339</v>
      </c>
      <c r="E329" t="s">
        <v>41</v>
      </c>
      <c r="F329" t="s">
        <v>11</v>
      </c>
      <c r="G329" t="s">
        <v>10</v>
      </c>
      <c r="H329" t="s">
        <v>8</v>
      </c>
      <c r="I329" t="s">
        <v>17</v>
      </c>
    </row>
    <row r="330" spans="1:8" ht="15">
      <c r="A330" t="str">
        <f t="shared" si="6"/>
        <v>2015-11-28</v>
      </c>
      <c r="B330" t="str">
        <f>"2430"</f>
        <v>2430</v>
      </c>
      <c r="C330" t="s">
        <v>68</v>
      </c>
      <c r="D330" t="s">
        <v>325</v>
      </c>
      <c r="E330" t="s">
        <v>326</v>
      </c>
      <c r="F330" t="s">
        <v>13</v>
      </c>
      <c r="G330" t="s">
        <v>10</v>
      </c>
      <c r="H330" t="s">
        <v>12</v>
      </c>
    </row>
    <row r="331" spans="1:9" ht="15">
      <c r="A331" t="str">
        <f t="shared" si="6"/>
        <v>2015-11-28</v>
      </c>
      <c r="B331" t="str">
        <f>"2525"</f>
        <v>2525</v>
      </c>
      <c r="C331" t="s">
        <v>44</v>
      </c>
      <c r="D331" t="s">
        <v>54</v>
      </c>
      <c r="E331" t="s">
        <v>51</v>
      </c>
      <c r="F331" t="s">
        <v>9</v>
      </c>
      <c r="H331" t="s">
        <v>8</v>
      </c>
      <c r="I331" t="s">
        <v>17</v>
      </c>
    </row>
    <row r="332" spans="1:8" ht="15">
      <c r="A332" t="str">
        <f t="shared" si="6"/>
        <v>2015-11-28</v>
      </c>
      <c r="B332" t="str">
        <f>"2530"</f>
        <v>2530</v>
      </c>
      <c r="C332" t="s">
        <v>60</v>
      </c>
      <c r="D332" t="s">
        <v>305</v>
      </c>
      <c r="E332" t="s">
        <v>306</v>
      </c>
      <c r="F332" t="s">
        <v>13</v>
      </c>
      <c r="G332" t="s">
        <v>10</v>
      </c>
      <c r="H332" t="s">
        <v>8</v>
      </c>
    </row>
    <row r="333" spans="1:9" ht="15">
      <c r="A333" t="str">
        <f t="shared" si="6"/>
        <v>2015-11-28</v>
      </c>
      <c r="B333" t="str">
        <f>"2625"</f>
        <v>2625</v>
      </c>
      <c r="C333" t="s">
        <v>38</v>
      </c>
      <c r="D333" t="s">
        <v>94</v>
      </c>
      <c r="E333" t="s">
        <v>95</v>
      </c>
      <c r="F333" t="s">
        <v>11</v>
      </c>
      <c r="G333" t="s">
        <v>10</v>
      </c>
      <c r="H333" t="s">
        <v>8</v>
      </c>
      <c r="I333" t="s">
        <v>17</v>
      </c>
    </row>
    <row r="334" spans="1:8" ht="15">
      <c r="A334" t="str">
        <f t="shared" si="6"/>
        <v>2015-11-28</v>
      </c>
      <c r="B334" t="str">
        <f>"2630"</f>
        <v>2630</v>
      </c>
      <c r="C334" t="s">
        <v>15</v>
      </c>
      <c r="D334" t="s">
        <v>311</v>
      </c>
      <c r="E334" t="s">
        <v>312</v>
      </c>
      <c r="F334" t="s">
        <v>13</v>
      </c>
      <c r="G334" t="s">
        <v>10</v>
      </c>
      <c r="H334" t="s">
        <v>8</v>
      </c>
    </row>
    <row r="335" spans="1:8" ht="15">
      <c r="A335" t="str">
        <f t="shared" si="6"/>
        <v>2015-11-28</v>
      </c>
      <c r="B335" t="str">
        <f>"2700"</f>
        <v>2700</v>
      </c>
      <c r="C335" t="s">
        <v>24</v>
      </c>
      <c r="D335" t="s">
        <v>313</v>
      </c>
      <c r="E335" t="s">
        <v>314</v>
      </c>
      <c r="F335" t="s">
        <v>13</v>
      </c>
      <c r="G335" t="s">
        <v>10</v>
      </c>
      <c r="H335" t="s">
        <v>8</v>
      </c>
    </row>
    <row r="336" spans="1:9" ht="15">
      <c r="A336" t="str">
        <f t="shared" si="6"/>
        <v>2015-11-28</v>
      </c>
      <c r="B336" t="str">
        <f>"2730"</f>
        <v>2730</v>
      </c>
      <c r="C336" t="s">
        <v>25</v>
      </c>
      <c r="D336" t="s">
        <v>315</v>
      </c>
      <c r="E336" t="s">
        <v>316</v>
      </c>
      <c r="F336" t="s">
        <v>11</v>
      </c>
      <c r="G336" t="s">
        <v>10</v>
      </c>
      <c r="H336" t="s">
        <v>8</v>
      </c>
      <c r="I336" t="s">
        <v>17</v>
      </c>
    </row>
    <row r="337" spans="1:8" ht="15">
      <c r="A337" t="str">
        <f t="shared" si="6"/>
        <v>2015-11-28</v>
      </c>
      <c r="B337" t="str">
        <f>"2800"</f>
        <v>2800</v>
      </c>
      <c r="C337" t="s">
        <v>26</v>
      </c>
      <c r="D337" t="s">
        <v>317</v>
      </c>
      <c r="E337" t="s">
        <v>318</v>
      </c>
      <c r="F337" t="s">
        <v>13</v>
      </c>
      <c r="G337" t="s">
        <v>10</v>
      </c>
      <c r="H337" t="s">
        <v>8</v>
      </c>
    </row>
    <row r="338" spans="1:8" ht="15">
      <c r="A338" t="str">
        <f t="shared" si="6"/>
        <v>2015-11-28</v>
      </c>
      <c r="B338" t="str">
        <f>"2830"</f>
        <v>2830</v>
      </c>
      <c r="C338" t="s">
        <v>24</v>
      </c>
      <c r="D338" t="s">
        <v>313</v>
      </c>
      <c r="E338" t="s">
        <v>314</v>
      </c>
      <c r="F338" t="s">
        <v>13</v>
      </c>
      <c r="G338" t="s">
        <v>10</v>
      </c>
      <c r="H338" t="s">
        <v>8</v>
      </c>
    </row>
    <row r="339" spans="1:9" ht="15.75">
      <c r="A339" s="9"/>
      <c r="B339" s="9"/>
      <c r="C339" s="10"/>
      <c r="D339" s="9"/>
      <c r="E339" s="10"/>
      <c r="F339" s="9"/>
      <c r="G339" s="9"/>
      <c r="H339" s="9"/>
      <c r="I339" s="9"/>
    </row>
    <row r="340" spans="1:9" ht="15.75">
      <c r="A340" s="9"/>
      <c r="B340" s="9"/>
      <c r="C340" s="10"/>
      <c r="D340" s="9"/>
      <c r="E340" s="10"/>
      <c r="F340" s="9"/>
      <c r="G340" s="9"/>
      <c r="H340" s="9"/>
      <c r="I340" s="9"/>
    </row>
    <row r="341" spans="1:9" ht="15.75">
      <c r="A341" s="9"/>
      <c r="B341" s="9"/>
      <c r="C341" s="10"/>
      <c r="D341" s="9"/>
      <c r="E341" s="10"/>
      <c r="F341" s="9"/>
      <c r="G341" s="9"/>
      <c r="H341" s="9"/>
      <c r="I341" s="9"/>
    </row>
    <row r="342" spans="1:9" ht="15.75">
      <c r="A342" s="9"/>
      <c r="B342" s="9"/>
      <c r="C342" s="10"/>
      <c r="D342" s="9"/>
      <c r="E342" s="10"/>
      <c r="F342" s="9"/>
      <c r="G342" s="9"/>
      <c r="H342" s="9"/>
      <c r="I342" s="9"/>
    </row>
    <row r="343" spans="1:9" ht="15.75">
      <c r="A343" s="9"/>
      <c r="B343" s="9"/>
      <c r="C343" s="10"/>
      <c r="D343" s="9"/>
      <c r="E343" s="10"/>
      <c r="F343" s="9"/>
      <c r="G343" s="9"/>
      <c r="H343" s="9"/>
      <c r="I343" s="9"/>
    </row>
    <row r="344" spans="1:9" ht="15.75">
      <c r="A344" s="9"/>
      <c r="B344" s="9"/>
      <c r="C344" s="10"/>
      <c r="D344" s="9"/>
      <c r="E344" s="10"/>
      <c r="F344" s="9"/>
      <c r="G344" s="9"/>
      <c r="H344" s="9"/>
      <c r="I344" s="9"/>
    </row>
    <row r="345" spans="1:9" ht="15.75">
      <c r="A345" s="9"/>
      <c r="B345" s="9"/>
      <c r="C345" s="10"/>
      <c r="D345" s="9"/>
      <c r="E345" s="10"/>
      <c r="F345" s="9"/>
      <c r="G345" s="9"/>
      <c r="H345" s="9"/>
      <c r="I345" s="9"/>
    </row>
    <row r="346" spans="1:9" ht="15.75">
      <c r="A346" s="9"/>
      <c r="B346" s="9"/>
      <c r="C346" s="10"/>
      <c r="D346" s="9"/>
      <c r="E346" s="10"/>
      <c r="F346" s="9"/>
      <c r="G346" s="9"/>
      <c r="H346" s="9"/>
      <c r="I346" s="9"/>
    </row>
    <row r="347" spans="1:9" ht="15.75">
      <c r="A347" s="9"/>
      <c r="B347" s="9"/>
      <c r="C347" s="10"/>
      <c r="D347" s="9"/>
      <c r="E347" s="10"/>
      <c r="F347" s="9"/>
      <c r="G347" s="9"/>
      <c r="H347" s="9"/>
      <c r="I347" s="9"/>
    </row>
    <row r="348" spans="1:9" ht="15.75">
      <c r="A348" s="9"/>
      <c r="B348" s="9"/>
      <c r="C348" s="10"/>
      <c r="D348" s="9"/>
      <c r="E348" s="10"/>
      <c r="F348" s="9"/>
      <c r="G348" s="9"/>
      <c r="H348" s="9"/>
      <c r="I348" s="9"/>
    </row>
    <row r="349" spans="1:9" ht="15.75">
      <c r="A349" s="9"/>
      <c r="B349" s="9"/>
      <c r="C349" s="10"/>
      <c r="D349" s="9"/>
      <c r="E349" s="10"/>
      <c r="F349" s="9"/>
      <c r="G349" s="9"/>
      <c r="H349" s="9"/>
      <c r="I349" s="9"/>
    </row>
    <row r="350" spans="1:9" ht="15.75">
      <c r="A350" s="9"/>
      <c r="B350" s="9"/>
      <c r="C350" s="10"/>
      <c r="D350" s="9"/>
      <c r="E350" s="10"/>
      <c r="F350" s="9"/>
      <c r="G350" s="9"/>
      <c r="H350" s="9"/>
      <c r="I350" s="9"/>
    </row>
    <row r="351" spans="1:9" ht="15.75">
      <c r="A351" s="9"/>
      <c r="B351" s="9"/>
      <c r="C351" s="10"/>
      <c r="D351" s="9"/>
      <c r="E351" s="10"/>
      <c r="F351" s="9"/>
      <c r="G351" s="9"/>
      <c r="H351" s="9"/>
      <c r="I351" s="9"/>
    </row>
    <row r="352" spans="1:9" ht="15.75">
      <c r="A352" s="9"/>
      <c r="B352" s="9"/>
      <c r="C352" s="10"/>
      <c r="D352" s="9"/>
      <c r="E352" s="10"/>
      <c r="F352" s="9"/>
      <c r="G352" s="9"/>
      <c r="H352" s="9"/>
      <c r="I352" s="9"/>
    </row>
    <row r="353" spans="1:9" ht="15.75">
      <c r="A353" s="9"/>
      <c r="B353" s="9"/>
      <c r="C353" s="10"/>
      <c r="D353" s="9"/>
      <c r="E353" s="10"/>
      <c r="F353" s="9"/>
      <c r="G353" s="9"/>
      <c r="H353" s="9"/>
      <c r="I353" s="9"/>
    </row>
    <row r="354" spans="1:9" ht="15.75">
      <c r="A354" s="9"/>
      <c r="B354" s="9"/>
      <c r="C354" s="10"/>
      <c r="D354" s="9"/>
      <c r="E354" s="10"/>
      <c r="F354" s="9"/>
      <c r="G354" s="9"/>
      <c r="H354" s="9"/>
      <c r="I354" s="9"/>
    </row>
    <row r="355" spans="1:9" ht="15.75">
      <c r="A355" s="9"/>
      <c r="B355" s="9"/>
      <c r="C355" s="10"/>
      <c r="D355" s="9"/>
      <c r="E355" s="10"/>
      <c r="F355" s="9"/>
      <c r="G355" s="9"/>
      <c r="H355" s="9"/>
      <c r="I355" s="9"/>
    </row>
    <row r="356" spans="1:9" ht="15.75">
      <c r="A356" s="9"/>
      <c r="B356" s="9"/>
      <c r="C356" s="10"/>
      <c r="D356" s="9"/>
      <c r="E356" s="10"/>
      <c r="F356" s="9"/>
      <c r="G356" s="9"/>
      <c r="H356" s="9"/>
      <c r="I356" s="9"/>
    </row>
    <row r="357" spans="1:9" ht="15.75">
      <c r="A357" s="9"/>
      <c r="B357" s="9"/>
      <c r="C357" s="10"/>
      <c r="D357" s="9"/>
      <c r="E357" s="10"/>
      <c r="F357" s="9"/>
      <c r="G357" s="9"/>
      <c r="H357" s="9"/>
      <c r="I357" s="9"/>
    </row>
    <row r="358" spans="1:9" ht="15.75">
      <c r="A358" s="9"/>
      <c r="B358" s="9"/>
      <c r="C358" s="10"/>
      <c r="D358" s="9"/>
      <c r="E358" s="10"/>
      <c r="F358" s="9"/>
      <c r="G358" s="9"/>
      <c r="H358" s="9"/>
      <c r="I358" s="9"/>
    </row>
    <row r="359" spans="1:9" ht="15.75">
      <c r="A359" s="9"/>
      <c r="B359" s="9"/>
      <c r="C359" s="10"/>
      <c r="D359" s="9"/>
      <c r="E359" s="10"/>
      <c r="F359" s="9"/>
      <c r="G359" s="9"/>
      <c r="H359" s="9"/>
      <c r="I359" s="9"/>
    </row>
    <row r="360" spans="1:9" ht="15.75">
      <c r="A360" s="9"/>
      <c r="B360" s="9"/>
      <c r="C360" s="10"/>
      <c r="D360" s="9"/>
      <c r="E360" s="10"/>
      <c r="F360" s="9"/>
      <c r="G360" s="9"/>
      <c r="H360" s="9"/>
      <c r="I360" s="9"/>
    </row>
    <row r="361" spans="1:9" ht="15.75">
      <c r="A361" s="9"/>
      <c r="B361" s="9"/>
      <c r="C361" s="10"/>
      <c r="D361" s="9"/>
      <c r="E361" s="10"/>
      <c r="F361" s="9"/>
      <c r="G361" s="9"/>
      <c r="H361" s="9"/>
      <c r="I361" s="9"/>
    </row>
    <row r="362" spans="1:9" ht="15.75">
      <c r="A362" s="9"/>
      <c r="B362" s="9"/>
      <c r="C362" s="10"/>
      <c r="D362" s="9"/>
      <c r="E362" s="10"/>
      <c r="F362" s="9"/>
      <c r="G362" s="9"/>
      <c r="H362" s="9"/>
      <c r="I362" s="9"/>
    </row>
    <row r="363" spans="1:9" ht="15.75">
      <c r="A363" s="9"/>
      <c r="B363" s="9"/>
      <c r="C363" s="10"/>
      <c r="D363" s="9"/>
      <c r="E363" s="10"/>
      <c r="F363" s="9"/>
      <c r="G363" s="9"/>
      <c r="H363" s="9"/>
      <c r="I363" s="9"/>
    </row>
    <row r="364" spans="1:9" ht="15.75">
      <c r="A364" s="9"/>
      <c r="B364" s="9"/>
      <c r="C364" s="10"/>
      <c r="D364" s="9"/>
      <c r="E364" s="10"/>
      <c r="F364" s="9"/>
      <c r="G364" s="9"/>
      <c r="H364" s="9"/>
      <c r="I364" s="9"/>
    </row>
    <row r="365" spans="1:9" ht="15.75">
      <c r="A365" s="9"/>
      <c r="B365" s="9"/>
      <c r="C365" s="10"/>
      <c r="D365" s="9"/>
      <c r="E365" s="10"/>
      <c r="F365" s="9"/>
      <c r="G365" s="9"/>
      <c r="H365" s="9"/>
      <c r="I365" s="9"/>
    </row>
    <row r="366" spans="1:9" ht="15.75">
      <c r="A366" s="9"/>
      <c r="B366" s="9"/>
      <c r="C366" s="10"/>
      <c r="D366" s="9"/>
      <c r="E366" s="10"/>
      <c r="F366" s="9"/>
      <c r="G366" s="9"/>
      <c r="H366" s="9"/>
      <c r="I366" s="9"/>
    </row>
    <row r="367" spans="1:9" ht="15.75">
      <c r="A367" s="9"/>
      <c r="B367" s="9"/>
      <c r="C367" s="10"/>
      <c r="D367" s="9"/>
      <c r="E367" s="10"/>
      <c r="F367" s="9"/>
      <c r="G367" s="9"/>
      <c r="H367" s="9"/>
      <c r="I367" s="9"/>
    </row>
    <row r="368" spans="1:9" ht="15.75">
      <c r="A368" s="9"/>
      <c r="B368" s="9"/>
      <c r="C368" s="10"/>
      <c r="D368" s="9"/>
      <c r="E368" s="10"/>
      <c r="F368" s="9"/>
      <c r="G368" s="9"/>
      <c r="H368" s="9"/>
      <c r="I368" s="9"/>
    </row>
    <row r="369" spans="1:9" ht="15.75">
      <c r="A369" s="9"/>
      <c r="B369" s="9"/>
      <c r="C369" s="10"/>
      <c r="D369" s="9"/>
      <c r="E369" s="10"/>
      <c r="F369" s="9"/>
      <c r="G369" s="9"/>
      <c r="H369" s="9"/>
      <c r="I369" s="9"/>
    </row>
    <row r="370" spans="1:9" ht="15.75">
      <c r="A370" s="9"/>
      <c r="B370" s="9"/>
      <c r="C370" s="10"/>
      <c r="D370" s="9"/>
      <c r="E370" s="10"/>
      <c r="F370" s="9"/>
      <c r="G370" s="9"/>
      <c r="H370" s="9"/>
      <c r="I370" s="9"/>
    </row>
    <row r="371" spans="1:9" ht="15.75">
      <c r="A371" s="9"/>
      <c r="B371" s="9"/>
      <c r="C371" s="10"/>
      <c r="D371" s="9"/>
      <c r="E371" s="10"/>
      <c r="F371" s="9"/>
      <c r="G371" s="9"/>
      <c r="H371" s="9"/>
      <c r="I371" s="9"/>
    </row>
    <row r="372" spans="1:9" ht="15.75">
      <c r="A372" s="9"/>
      <c r="B372" s="9"/>
      <c r="C372" s="10"/>
      <c r="D372" s="9"/>
      <c r="E372" s="10"/>
      <c r="F372" s="9"/>
      <c r="G372" s="9"/>
      <c r="H372" s="9"/>
      <c r="I372" s="9"/>
    </row>
    <row r="373" spans="1:9" ht="15.75">
      <c r="A373" s="9"/>
      <c r="B373" s="9"/>
      <c r="C373" s="10"/>
      <c r="D373" s="9"/>
      <c r="E373" s="10"/>
      <c r="F373" s="9"/>
      <c r="G373" s="9"/>
      <c r="H373" s="9"/>
      <c r="I373" s="9"/>
    </row>
    <row r="374" spans="1:9" ht="15.75">
      <c r="A374" s="9"/>
      <c r="B374" s="9"/>
      <c r="C374" s="10"/>
      <c r="D374" s="9"/>
      <c r="E374" s="10"/>
      <c r="F374" s="9"/>
      <c r="G374" s="9"/>
      <c r="H374" s="9"/>
      <c r="I374" s="9"/>
    </row>
    <row r="375" spans="1:9" ht="15.75">
      <c r="A375" s="9"/>
      <c r="B375" s="9"/>
      <c r="C375" s="10"/>
      <c r="D375" s="9"/>
      <c r="E375" s="10"/>
      <c r="F375" s="9"/>
      <c r="G375" s="9"/>
      <c r="H375" s="9"/>
      <c r="I375" s="9"/>
    </row>
    <row r="376" spans="1:9" ht="15.75">
      <c r="A376" s="9"/>
      <c r="B376" s="9"/>
      <c r="C376" s="10"/>
      <c r="D376" s="9"/>
      <c r="E376" s="10"/>
      <c r="F376" s="9"/>
      <c r="G376" s="9"/>
      <c r="H376" s="9"/>
      <c r="I376" s="9"/>
    </row>
    <row r="377" spans="1:9" ht="15.75">
      <c r="A377" s="9"/>
      <c r="B377" s="9"/>
      <c r="C377" s="10"/>
      <c r="D377" s="9"/>
      <c r="E377" s="10"/>
      <c r="F377" s="9"/>
      <c r="G377" s="9"/>
      <c r="H377" s="9"/>
      <c r="I377" s="9"/>
    </row>
    <row r="378" spans="1:9" ht="15.75">
      <c r="A378" s="9"/>
      <c r="B378" s="9"/>
      <c r="C378" s="10"/>
      <c r="D378" s="9"/>
      <c r="E378" s="10"/>
      <c r="F378" s="9"/>
      <c r="G378" s="9"/>
      <c r="H378" s="9"/>
      <c r="I378" s="9"/>
    </row>
    <row r="379" spans="1:9" ht="15.75">
      <c r="A379" s="9"/>
      <c r="B379" s="9"/>
      <c r="C379" s="10"/>
      <c r="D379" s="9"/>
      <c r="E379" s="10"/>
      <c r="F379" s="9"/>
      <c r="G379" s="9"/>
      <c r="H379" s="9"/>
      <c r="I379" s="9"/>
    </row>
    <row r="380" spans="1:9" ht="15.75">
      <c r="A380" s="9"/>
      <c r="B380" s="9"/>
      <c r="C380" s="10"/>
      <c r="D380" s="9"/>
      <c r="E380" s="10"/>
      <c r="F380" s="9"/>
      <c r="G380" s="9"/>
      <c r="H380" s="9"/>
      <c r="I380" s="9"/>
    </row>
    <row r="381" spans="1:9" ht="15.75">
      <c r="A381" s="9"/>
      <c r="B381" s="9"/>
      <c r="C381" s="10"/>
      <c r="D381" s="9"/>
      <c r="E381" s="10"/>
      <c r="F381" s="9"/>
      <c r="G381" s="9"/>
      <c r="H381" s="9"/>
      <c r="I381" s="9"/>
    </row>
    <row r="382" spans="1:9" ht="15.75">
      <c r="A382" s="9"/>
      <c r="B382" s="9"/>
      <c r="C382" s="10"/>
      <c r="D382" s="9"/>
      <c r="E382" s="10"/>
      <c r="F382" s="9"/>
      <c r="G382" s="9"/>
      <c r="H382" s="9"/>
      <c r="I382" s="9"/>
    </row>
    <row r="383" spans="1:9" ht="15.75">
      <c r="A383" s="9"/>
      <c r="B383" s="9"/>
      <c r="C383" s="10"/>
      <c r="D383" s="9"/>
      <c r="E383" s="10"/>
      <c r="F383" s="9"/>
      <c r="G383" s="9"/>
      <c r="H383" s="9"/>
      <c r="I383" s="9"/>
    </row>
    <row r="384" spans="1:9" ht="15.75">
      <c r="A384" s="9"/>
      <c r="B384" s="9"/>
      <c r="C384" s="10"/>
      <c r="D384" s="9"/>
      <c r="E384" s="10"/>
      <c r="F384" s="9"/>
      <c r="G384" s="9"/>
      <c r="H384" s="9"/>
      <c r="I384" s="9"/>
    </row>
    <row r="385" spans="1:9" ht="15.75">
      <c r="A385" s="9"/>
      <c r="B385" s="9"/>
      <c r="C385" s="10"/>
      <c r="D385" s="9"/>
      <c r="E385" s="10"/>
      <c r="F385" s="9"/>
      <c r="G385" s="9"/>
      <c r="H385" s="9"/>
      <c r="I385" s="9"/>
    </row>
    <row r="386" spans="1:9" ht="15.75">
      <c r="A386" s="9"/>
      <c r="B386" s="9"/>
      <c r="C386" s="10"/>
      <c r="D386" s="9"/>
      <c r="E386" s="10"/>
      <c r="F386" s="9"/>
      <c r="G386" s="9"/>
      <c r="H386" s="9"/>
      <c r="I386" s="9"/>
    </row>
    <row r="387" spans="1:9" ht="15.75">
      <c r="A387" s="9"/>
      <c r="B387" s="9"/>
      <c r="C387" s="10"/>
      <c r="D387" s="9"/>
      <c r="E387" s="10"/>
      <c r="F387" s="9"/>
      <c r="G387" s="9"/>
      <c r="H387" s="9"/>
      <c r="I387" s="9"/>
    </row>
    <row r="388" spans="1:9" ht="15.75">
      <c r="A388" s="9"/>
      <c r="B388" s="9"/>
      <c r="C388" s="10"/>
      <c r="D388" s="9"/>
      <c r="E388" s="10"/>
      <c r="F388" s="9"/>
      <c r="G388" s="9"/>
      <c r="H388" s="9"/>
      <c r="I388" s="9"/>
    </row>
    <row r="389" spans="1:9" ht="15.75">
      <c r="A389" s="9"/>
      <c r="B389" s="9"/>
      <c r="C389" s="10"/>
      <c r="D389" s="9"/>
      <c r="E389" s="10"/>
      <c r="F389" s="9"/>
      <c r="G389" s="9"/>
      <c r="H389" s="9"/>
      <c r="I389" s="9"/>
    </row>
    <row r="390" spans="1:9" ht="15.75">
      <c r="A390" s="9"/>
      <c r="B390" s="9"/>
      <c r="C390" s="10"/>
      <c r="D390" s="9"/>
      <c r="E390" s="10"/>
      <c r="F390" s="9"/>
      <c r="G390" s="9"/>
      <c r="H390" s="9"/>
      <c r="I390" s="9"/>
    </row>
    <row r="391" spans="1:9" ht="15.75">
      <c r="A391" s="9"/>
      <c r="B391" s="9"/>
      <c r="C391" s="10"/>
      <c r="D391" s="9"/>
      <c r="E391" s="10"/>
      <c r="F391" s="9"/>
      <c r="G391" s="9"/>
      <c r="H391" s="9"/>
      <c r="I391" s="9"/>
    </row>
    <row r="392" spans="1:9" ht="15.75">
      <c r="A392" s="9"/>
      <c r="B392" s="9"/>
      <c r="C392" s="10"/>
      <c r="D392" s="9"/>
      <c r="E392" s="10"/>
      <c r="F392" s="9"/>
      <c r="G392" s="9"/>
      <c r="H392" s="9"/>
      <c r="I392" s="9"/>
    </row>
    <row r="393" spans="1:9" ht="15.75">
      <c r="A393" s="9"/>
      <c r="B393" s="9"/>
      <c r="C393" s="10"/>
      <c r="D393" s="9"/>
      <c r="E393" s="10"/>
      <c r="F393" s="9"/>
      <c r="G393" s="9"/>
      <c r="H393" s="9"/>
      <c r="I393" s="9"/>
    </row>
    <row r="394" spans="1:9" ht="15.75">
      <c r="A394" s="9"/>
      <c r="B394" s="9"/>
      <c r="C394" s="10"/>
      <c r="D394" s="9"/>
      <c r="E394" s="10"/>
      <c r="F394" s="9"/>
      <c r="G394" s="9"/>
      <c r="H394" s="9"/>
      <c r="I394" s="9"/>
    </row>
    <row r="395" spans="1:9" ht="15.75">
      <c r="A395" s="9"/>
      <c r="B395" s="9"/>
      <c r="C395" s="10"/>
      <c r="D395" s="9"/>
      <c r="E395" s="10"/>
      <c r="F395" s="9"/>
      <c r="G395" s="9"/>
      <c r="H395" s="9"/>
      <c r="I395" s="9"/>
    </row>
    <row r="396" spans="1:9" ht="15.75">
      <c r="A396" s="9"/>
      <c r="B396" s="9"/>
      <c r="C396" s="10"/>
      <c r="D396" s="9"/>
      <c r="E396" s="10"/>
      <c r="F396" s="9"/>
      <c r="G396" s="9"/>
      <c r="H396" s="9"/>
      <c r="I396" s="9"/>
    </row>
    <row r="397" spans="1:9" ht="15.75">
      <c r="A397" s="9"/>
      <c r="B397" s="9"/>
      <c r="C397" s="10"/>
      <c r="D397" s="9"/>
      <c r="E397" s="10"/>
      <c r="F397" s="9"/>
      <c r="G397" s="9"/>
      <c r="H397" s="9"/>
      <c r="I397" s="9"/>
    </row>
    <row r="398" spans="1:9" ht="15.75">
      <c r="A398" s="9"/>
      <c r="B398" s="9"/>
      <c r="C398" s="10"/>
      <c r="D398" s="9"/>
      <c r="E398" s="10"/>
      <c r="F398" s="9"/>
      <c r="G398" s="9"/>
      <c r="H398" s="9"/>
      <c r="I398" s="9"/>
    </row>
    <row r="399" spans="1:9" ht="15.75">
      <c r="A399" s="9"/>
      <c r="B399" s="9"/>
      <c r="C399" s="10"/>
      <c r="D399" s="9"/>
      <c r="E399" s="10"/>
      <c r="F399" s="9"/>
      <c r="G399" s="9"/>
      <c r="H399" s="9"/>
      <c r="I399" s="9"/>
    </row>
    <row r="400" spans="1:9" ht="15.75">
      <c r="A400" s="9"/>
      <c r="B400" s="9"/>
      <c r="C400" s="10"/>
      <c r="D400" s="9"/>
      <c r="E400" s="10"/>
      <c r="F400" s="9"/>
      <c r="G400" s="9"/>
      <c r="H400" s="9"/>
      <c r="I400" s="9"/>
    </row>
    <row r="401" spans="1:9" ht="15.75">
      <c r="A401" s="9"/>
      <c r="B401" s="9"/>
      <c r="C401" s="10"/>
      <c r="D401" s="9"/>
      <c r="E401" s="10"/>
      <c r="F401" s="9"/>
      <c r="G401" s="9"/>
      <c r="H401" s="9"/>
      <c r="I401" s="9"/>
    </row>
    <row r="402" spans="1:9" ht="15.75">
      <c r="A402" s="9"/>
      <c r="B402" s="9"/>
      <c r="C402" s="10"/>
      <c r="D402" s="9"/>
      <c r="E402" s="10"/>
      <c r="F402" s="9"/>
      <c r="G402" s="9"/>
      <c r="H402" s="9"/>
      <c r="I402" s="9"/>
    </row>
    <row r="403" spans="1:9" ht="15.75">
      <c r="A403" s="9"/>
      <c r="B403" s="9"/>
      <c r="C403" s="10"/>
      <c r="D403" s="9"/>
      <c r="E403" s="10"/>
      <c r="F403" s="9"/>
      <c r="G403" s="9"/>
      <c r="H403" s="9"/>
      <c r="I403" s="9"/>
    </row>
    <row r="404" spans="1:9" ht="15.75">
      <c r="A404" s="9"/>
      <c r="B404" s="9"/>
      <c r="C404" s="10"/>
      <c r="D404" s="9"/>
      <c r="E404" s="10"/>
      <c r="F404" s="9"/>
      <c r="G404" s="9"/>
      <c r="H404" s="9"/>
      <c r="I404" s="9"/>
    </row>
    <row r="405" spans="1:9" ht="15.75">
      <c r="A405" s="9"/>
      <c r="B405" s="9"/>
      <c r="C405" s="10"/>
      <c r="D405" s="9"/>
      <c r="E405" s="10"/>
      <c r="F405" s="9"/>
      <c r="G405" s="9"/>
      <c r="H405" s="9"/>
      <c r="I405" s="9"/>
    </row>
    <row r="406" spans="1:9" ht="15.75">
      <c r="A406" s="9"/>
      <c r="B406" s="9"/>
      <c r="C406" s="10"/>
      <c r="D406" s="9"/>
      <c r="E406" s="10"/>
      <c r="F406" s="9"/>
      <c r="G406" s="9"/>
      <c r="H406" s="9"/>
      <c r="I406" s="9"/>
    </row>
    <row r="407" spans="1:9" ht="15.75">
      <c r="A407" s="9"/>
      <c r="B407" s="9"/>
      <c r="C407" s="10"/>
      <c r="D407" s="9"/>
      <c r="E407" s="10"/>
      <c r="F407" s="9"/>
      <c r="G407" s="9"/>
      <c r="H407" s="9"/>
      <c r="I407" s="9"/>
    </row>
    <row r="408" spans="1:9" ht="15.75">
      <c r="A408" s="9"/>
      <c r="B408" s="9"/>
      <c r="C408" s="10"/>
      <c r="D408" s="9"/>
      <c r="E408" s="10"/>
      <c r="F408" s="9"/>
      <c r="G408" s="9"/>
      <c r="H408" s="9"/>
      <c r="I408" s="9"/>
    </row>
    <row r="409" spans="1:9" ht="15.75">
      <c r="A409" s="9"/>
      <c r="B409" s="9"/>
      <c r="C409" s="10"/>
      <c r="D409" s="9"/>
      <c r="E409" s="10"/>
      <c r="F409" s="9"/>
      <c r="G409" s="9"/>
      <c r="H409" s="9"/>
      <c r="I409" s="9"/>
    </row>
    <row r="410" spans="1:9" ht="15.75">
      <c r="A410" s="9"/>
      <c r="B410" s="9"/>
      <c r="C410" s="10"/>
      <c r="D410" s="9"/>
      <c r="E410" s="10"/>
      <c r="F410" s="9"/>
      <c r="G410" s="9"/>
      <c r="H410" s="9"/>
      <c r="I410" s="9"/>
    </row>
    <row r="411" spans="1:9" ht="15.75">
      <c r="A411" s="9"/>
      <c r="B411" s="9"/>
      <c r="C411" s="10"/>
      <c r="D411" s="9"/>
      <c r="E411" s="10"/>
      <c r="F411" s="9"/>
      <c r="G411" s="9"/>
      <c r="H411" s="9"/>
      <c r="I411" s="9"/>
    </row>
    <row r="412" spans="1:9" ht="15.75">
      <c r="A412" s="9"/>
      <c r="B412" s="9"/>
      <c r="C412" s="10"/>
      <c r="D412" s="9"/>
      <c r="E412" s="10"/>
      <c r="F412" s="9"/>
      <c r="G412" s="9"/>
      <c r="H412" s="9"/>
      <c r="I412" s="9"/>
    </row>
    <row r="413" spans="1:9" ht="15.75">
      <c r="A413" s="9"/>
      <c r="B413" s="9"/>
      <c r="C413" s="10"/>
      <c r="D413" s="9"/>
      <c r="E413" s="10"/>
      <c r="F413" s="9"/>
      <c r="G413" s="9"/>
      <c r="H413" s="9"/>
      <c r="I413" s="9"/>
    </row>
    <row r="414" spans="1:9" ht="15.75">
      <c r="A414" s="9"/>
      <c r="B414" s="9"/>
      <c r="C414" s="10"/>
      <c r="D414" s="9"/>
      <c r="E414" s="10"/>
      <c r="F414" s="9"/>
      <c r="G414" s="9"/>
      <c r="H414" s="9"/>
      <c r="I414" s="9"/>
    </row>
    <row r="415" spans="1:9" ht="15.75">
      <c r="A415" s="9"/>
      <c r="B415" s="9"/>
      <c r="C415" s="10"/>
      <c r="D415" s="9"/>
      <c r="E415" s="10"/>
      <c r="F415" s="9"/>
      <c r="G415" s="9"/>
      <c r="H415" s="9"/>
      <c r="I415" s="9"/>
    </row>
    <row r="416" spans="1:9" ht="15.75">
      <c r="A416" s="9"/>
      <c r="B416" s="9"/>
      <c r="C416" s="10"/>
      <c r="D416" s="9"/>
      <c r="E416" s="10"/>
      <c r="F416" s="9"/>
      <c r="G416" s="9"/>
      <c r="H416" s="9"/>
      <c r="I416" s="9"/>
    </row>
    <row r="417" spans="1:9" ht="15.75">
      <c r="A417" s="9"/>
      <c r="B417" s="9"/>
      <c r="C417" s="10"/>
      <c r="D417" s="9"/>
      <c r="E417" s="10"/>
      <c r="F417" s="9"/>
      <c r="G417" s="9"/>
      <c r="H417" s="9"/>
      <c r="I417" s="9"/>
    </row>
    <row r="418" spans="1:9" ht="15.75">
      <c r="A418" s="9"/>
      <c r="B418" s="9"/>
      <c r="C418" s="10"/>
      <c r="D418" s="9"/>
      <c r="E418" s="10"/>
      <c r="F418" s="9"/>
      <c r="G418" s="9"/>
      <c r="H418" s="9"/>
      <c r="I418" s="9"/>
    </row>
    <row r="419" spans="1:9" ht="15.75">
      <c r="A419" s="9"/>
      <c r="B419" s="9"/>
      <c r="C419" s="10"/>
      <c r="D419" s="9"/>
      <c r="E419" s="10"/>
      <c r="F419" s="9"/>
      <c r="G419" s="9"/>
      <c r="H419" s="9"/>
      <c r="I419" s="9"/>
    </row>
    <row r="420" spans="1:9" ht="15.75">
      <c r="A420" s="9"/>
      <c r="B420" s="9"/>
      <c r="C420" s="10"/>
      <c r="D420" s="9"/>
      <c r="E420" s="10"/>
      <c r="F420" s="9"/>
      <c r="G420" s="9"/>
      <c r="H420" s="9"/>
      <c r="I420" s="9"/>
    </row>
    <row r="421" spans="1:9" ht="15.75">
      <c r="A421" s="9"/>
      <c r="B421" s="9"/>
      <c r="C421" s="10"/>
      <c r="D421" s="9"/>
      <c r="E421" s="10"/>
      <c r="F421" s="9"/>
      <c r="G421" s="9"/>
      <c r="H421" s="9"/>
      <c r="I421" s="9"/>
    </row>
    <row r="422" spans="1:9" ht="15.75">
      <c r="A422" s="9"/>
      <c r="B422" s="9"/>
      <c r="C422" s="10"/>
      <c r="D422" s="9"/>
      <c r="E422" s="10"/>
      <c r="F422" s="9"/>
      <c r="G422" s="9"/>
      <c r="H422" s="9"/>
      <c r="I422" s="9"/>
    </row>
    <row r="423" spans="1:9" ht="15.75">
      <c r="A423" s="9"/>
      <c r="B423" s="9"/>
      <c r="C423" s="10"/>
      <c r="D423" s="9"/>
      <c r="E423" s="10"/>
      <c r="F423" s="9"/>
      <c r="G423" s="9"/>
      <c r="H423" s="9"/>
      <c r="I423" s="9"/>
    </row>
    <row r="424" spans="1:9" ht="15.75">
      <c r="A424" s="9"/>
      <c r="B424" s="9"/>
      <c r="C424" s="10"/>
      <c r="D424" s="9"/>
      <c r="E424" s="10"/>
      <c r="F424" s="9"/>
      <c r="G424" s="9"/>
      <c r="H424" s="9"/>
      <c r="I424" s="9"/>
    </row>
    <row r="425" spans="1:9" ht="15.75">
      <c r="A425" s="9"/>
      <c r="B425" s="9"/>
      <c r="C425" s="10"/>
      <c r="D425" s="9"/>
      <c r="E425" s="10"/>
      <c r="F425" s="9"/>
      <c r="G425" s="9"/>
      <c r="H425" s="9"/>
      <c r="I425" s="9"/>
    </row>
    <row r="426" spans="1:9" ht="15.75">
      <c r="A426" s="9"/>
      <c r="B426" s="9"/>
      <c r="C426" s="10"/>
      <c r="D426" s="9"/>
      <c r="E426" s="10"/>
      <c r="F426" s="9"/>
      <c r="G426" s="9"/>
      <c r="H426" s="9"/>
      <c r="I426" s="9"/>
    </row>
    <row r="427" spans="1:9" ht="15.75">
      <c r="A427" s="9"/>
      <c r="B427" s="9"/>
      <c r="C427" s="10"/>
      <c r="D427" s="9"/>
      <c r="E427" s="10"/>
      <c r="F427" s="9"/>
      <c r="G427" s="9"/>
      <c r="H427" s="9"/>
      <c r="I427" s="9"/>
    </row>
    <row r="428" spans="1:9" ht="15.75">
      <c r="A428" s="9"/>
      <c r="B428" s="9"/>
      <c r="C428" s="10"/>
      <c r="D428" s="9"/>
      <c r="E428" s="10"/>
      <c r="F428" s="9"/>
      <c r="G428" s="9"/>
      <c r="H428" s="9"/>
      <c r="I428" s="9"/>
    </row>
    <row r="429" spans="1:9" ht="15.75">
      <c r="A429" s="9"/>
      <c r="B429" s="9"/>
      <c r="C429" s="10"/>
      <c r="D429" s="9"/>
      <c r="E429" s="10"/>
      <c r="F429" s="9"/>
      <c r="G429" s="9"/>
      <c r="H429" s="9"/>
      <c r="I429" s="9"/>
    </row>
    <row r="430" spans="1:9" ht="15.75">
      <c r="A430" s="9"/>
      <c r="B430" s="9"/>
      <c r="C430" s="10"/>
      <c r="D430" s="9"/>
      <c r="E430" s="10"/>
      <c r="F430" s="9"/>
      <c r="G430" s="9"/>
      <c r="H430" s="9"/>
      <c r="I430" s="9"/>
    </row>
    <row r="431" spans="1:9" ht="15.75">
      <c r="A431" s="9"/>
      <c r="B431" s="9"/>
      <c r="C431" s="10"/>
      <c r="D431" s="9"/>
      <c r="E431" s="10"/>
      <c r="F431" s="9"/>
      <c r="G431" s="9"/>
      <c r="H431" s="9"/>
      <c r="I431" s="9"/>
    </row>
    <row r="432" spans="1:9" ht="15.75">
      <c r="A432" s="9"/>
      <c r="B432" s="9"/>
      <c r="C432" s="10"/>
      <c r="D432" s="9"/>
      <c r="E432" s="10"/>
      <c r="F432" s="9"/>
      <c r="G432" s="9"/>
      <c r="H432" s="9"/>
      <c r="I432" s="9"/>
    </row>
    <row r="433" spans="1:9" ht="15.75">
      <c r="A433" s="9"/>
      <c r="B433" s="9"/>
      <c r="C433" s="10"/>
      <c r="D433" s="9"/>
      <c r="E433" s="10"/>
      <c r="F433" s="9"/>
      <c r="G433" s="9"/>
      <c r="H433" s="9"/>
      <c r="I433" s="9"/>
    </row>
    <row r="434" spans="1:9" ht="15.75">
      <c r="A434" s="9"/>
      <c r="B434" s="9"/>
      <c r="C434" s="10"/>
      <c r="D434" s="9"/>
      <c r="E434" s="10"/>
      <c r="F434" s="9"/>
      <c r="G434" s="9"/>
      <c r="H434" s="9"/>
      <c r="I434" s="9"/>
    </row>
    <row r="435" spans="1:9" ht="15.75">
      <c r="A435" s="9"/>
      <c r="B435" s="9"/>
      <c r="C435" s="10"/>
      <c r="D435" s="9"/>
      <c r="E435" s="10"/>
      <c r="F435" s="9"/>
      <c r="G435" s="9"/>
      <c r="H435" s="9"/>
      <c r="I435" s="9"/>
    </row>
    <row r="436" spans="1:9" ht="15.75">
      <c r="A436" s="9"/>
      <c r="B436" s="9"/>
      <c r="C436" s="10"/>
      <c r="D436" s="9"/>
      <c r="E436" s="10"/>
      <c r="F436" s="9"/>
      <c r="G436" s="9"/>
      <c r="H436" s="9"/>
      <c r="I436" s="9"/>
    </row>
    <row r="437" spans="1:9" ht="15.75">
      <c r="A437" s="9"/>
      <c r="B437" s="9"/>
      <c r="C437" s="10"/>
      <c r="D437" s="9"/>
      <c r="E437" s="10"/>
      <c r="F437" s="9"/>
      <c r="G437" s="9"/>
      <c r="H437" s="9"/>
      <c r="I437" s="9"/>
    </row>
    <row r="438" spans="1:9" ht="15.75">
      <c r="A438" s="9"/>
      <c r="B438" s="9"/>
      <c r="C438" s="10"/>
      <c r="D438" s="9"/>
      <c r="E438" s="10"/>
      <c r="F438" s="9"/>
      <c r="G438" s="9"/>
      <c r="H438" s="9"/>
      <c r="I438" s="9"/>
    </row>
    <row r="439" spans="1:9" ht="15.75">
      <c r="A439" s="9"/>
      <c r="B439" s="9"/>
      <c r="C439" s="10"/>
      <c r="D439" s="9"/>
      <c r="E439" s="10"/>
      <c r="F439" s="9"/>
      <c r="G439" s="9"/>
      <c r="H439" s="9"/>
      <c r="I439" s="9"/>
    </row>
    <row r="440" spans="1:9" ht="15.75">
      <c r="A440" s="9"/>
      <c r="B440" s="9"/>
      <c r="C440" s="10"/>
      <c r="D440" s="9"/>
      <c r="E440" s="10"/>
      <c r="F440" s="9"/>
      <c r="G440" s="9"/>
      <c r="H440" s="9"/>
      <c r="I440" s="9"/>
    </row>
    <row r="441" spans="1:9" ht="15.75">
      <c r="A441" s="9"/>
      <c r="B441" s="9"/>
      <c r="C441" s="10"/>
      <c r="D441" s="9"/>
      <c r="E441" s="10"/>
      <c r="F441" s="9"/>
      <c r="G441" s="9"/>
      <c r="H441" s="9"/>
      <c r="I441" s="9"/>
    </row>
    <row r="442" spans="1:9" ht="15.75">
      <c r="A442" s="9"/>
      <c r="B442" s="9"/>
      <c r="C442" s="10"/>
      <c r="D442" s="9"/>
      <c r="E442" s="10"/>
      <c r="F442" s="9"/>
      <c r="G442" s="9"/>
      <c r="H442" s="9"/>
      <c r="I442" s="9"/>
    </row>
    <row r="443" spans="1:9" ht="15.75">
      <c r="A443" s="9"/>
      <c r="B443" s="9"/>
      <c r="C443" s="10"/>
      <c r="D443" s="9"/>
      <c r="E443" s="10"/>
      <c r="F443" s="9"/>
      <c r="G443" s="9"/>
      <c r="H443" s="9"/>
      <c r="I443" s="9"/>
    </row>
    <row r="444" spans="1:9" ht="15.75">
      <c r="A444" s="9"/>
      <c r="B444" s="9"/>
      <c r="C444" s="10"/>
      <c r="D444" s="9"/>
      <c r="E444" s="10"/>
      <c r="F444" s="9"/>
      <c r="G444" s="9"/>
      <c r="H444" s="9"/>
      <c r="I444" s="9"/>
    </row>
    <row r="445" spans="1:9" ht="15.75">
      <c r="A445" s="9"/>
      <c r="B445" s="9"/>
      <c r="C445" s="10"/>
      <c r="D445" s="9"/>
      <c r="E445" s="10"/>
      <c r="F445" s="9"/>
      <c r="G445" s="9"/>
      <c r="H445" s="9"/>
      <c r="I445" s="9"/>
    </row>
    <row r="446" spans="1:9" ht="15.75">
      <c r="A446" s="9"/>
      <c r="B446" s="9"/>
      <c r="C446" s="10"/>
      <c r="D446" s="9"/>
      <c r="E446" s="10"/>
      <c r="F446" s="9"/>
      <c r="G446" s="9"/>
      <c r="H446" s="9"/>
      <c r="I446" s="9"/>
    </row>
    <row r="447" spans="1:9" ht="15.75">
      <c r="A447" s="9"/>
      <c r="B447" s="9"/>
      <c r="C447" s="10"/>
      <c r="D447" s="9"/>
      <c r="E447" s="10"/>
      <c r="F447" s="9"/>
      <c r="G447" s="9"/>
      <c r="H447" s="9"/>
      <c r="I447" s="9"/>
    </row>
    <row r="448" spans="1:9" ht="15.75">
      <c r="A448" s="9"/>
      <c r="B448" s="9"/>
      <c r="C448" s="10"/>
      <c r="D448" s="9"/>
      <c r="E448" s="10"/>
      <c r="F448" s="9"/>
      <c r="G448" s="9"/>
      <c r="H448" s="9"/>
      <c r="I448" s="9"/>
    </row>
    <row r="449" spans="1:9" ht="15.75">
      <c r="A449" s="9"/>
      <c r="B449" s="9"/>
      <c r="C449" s="10"/>
      <c r="D449" s="9"/>
      <c r="E449" s="10"/>
      <c r="F449" s="9"/>
      <c r="G449" s="9"/>
      <c r="H449" s="9"/>
      <c r="I449" s="9"/>
    </row>
    <row r="450" spans="1:9" ht="15.75">
      <c r="A450" s="9"/>
      <c r="B450" s="9"/>
      <c r="C450" s="10"/>
      <c r="D450" s="9"/>
      <c r="E450" s="10"/>
      <c r="F450" s="9"/>
      <c r="G450" s="9"/>
      <c r="H450" s="9"/>
      <c r="I450" s="9"/>
    </row>
    <row r="451" spans="1:9" ht="15.75">
      <c r="A451" s="9"/>
      <c r="B451" s="9"/>
      <c r="C451" s="10"/>
      <c r="D451" s="9"/>
      <c r="E451" s="10"/>
      <c r="F451" s="9"/>
      <c r="G451" s="9"/>
      <c r="H451" s="9"/>
      <c r="I451" s="9"/>
    </row>
    <row r="452" spans="1:9" ht="15.75">
      <c r="A452" s="9"/>
      <c r="B452" s="9"/>
      <c r="C452" s="10"/>
      <c r="D452" s="9"/>
      <c r="E452" s="10"/>
      <c r="F452" s="9"/>
      <c r="G452" s="9"/>
      <c r="H452" s="9"/>
      <c r="I452" s="9"/>
    </row>
    <row r="453" spans="1:9" ht="15.75">
      <c r="A453" s="9"/>
      <c r="B453" s="9"/>
      <c r="C453" s="10"/>
      <c r="D453" s="9"/>
      <c r="E453" s="10"/>
      <c r="F453" s="9"/>
      <c r="G453" s="9"/>
      <c r="H453" s="9"/>
      <c r="I453" s="9"/>
    </row>
    <row r="454" spans="1:9" ht="15.75">
      <c r="A454" s="9"/>
      <c r="B454" s="9"/>
      <c r="C454" s="10"/>
      <c r="D454" s="9"/>
      <c r="E454" s="10"/>
      <c r="F454" s="9"/>
      <c r="G454" s="9"/>
      <c r="H454" s="9"/>
      <c r="I454" s="9"/>
    </row>
    <row r="455" spans="1:5" ht="15.75">
      <c r="A455" s="9"/>
      <c r="B455" s="9"/>
      <c r="C455"/>
      <c r="E455"/>
    </row>
    <row r="456" spans="1:5" ht="15.75">
      <c r="A456" s="9"/>
      <c r="B456" s="9"/>
      <c r="C456"/>
      <c r="E456"/>
    </row>
    <row r="457" spans="1:5" ht="15.75">
      <c r="A457" s="9"/>
      <c r="B457" s="9"/>
      <c r="C457"/>
      <c r="E457"/>
    </row>
    <row r="458" spans="1:5" ht="15.75">
      <c r="A458" s="9"/>
      <c r="B458" s="9"/>
      <c r="C458"/>
      <c r="E458"/>
    </row>
    <row r="459" spans="1:5" ht="15.75">
      <c r="A459" s="9"/>
      <c r="B459" s="9"/>
      <c r="C459"/>
      <c r="E459"/>
    </row>
    <row r="460" spans="1:5" ht="15.75">
      <c r="A460" s="9"/>
      <c r="B460" s="9"/>
      <c r="C460"/>
      <c r="E460"/>
    </row>
    <row r="461" spans="1:5" ht="15.75">
      <c r="A461" s="9"/>
      <c r="B461" s="9"/>
      <c r="C461"/>
      <c r="E461"/>
    </row>
    <row r="462" spans="1:5" ht="15.75">
      <c r="A462" s="9"/>
      <c r="B462" s="9"/>
      <c r="C462"/>
      <c r="E462"/>
    </row>
    <row r="463" spans="1:5" ht="15.75">
      <c r="A463" s="9"/>
      <c r="B463" s="9"/>
      <c r="C463"/>
      <c r="E463"/>
    </row>
    <row r="464" spans="1:5" ht="15.75">
      <c r="A464" s="9"/>
      <c r="B464" s="9"/>
      <c r="C464"/>
      <c r="E464"/>
    </row>
    <row r="465" spans="1:5" ht="15.75">
      <c r="A465" s="9"/>
      <c r="B465" s="9"/>
      <c r="C465"/>
      <c r="E465"/>
    </row>
    <row r="466" spans="1:5" ht="15.75">
      <c r="A466" s="9"/>
      <c r="B466" s="9"/>
      <c r="C466"/>
      <c r="E466"/>
    </row>
    <row r="467" spans="1:5" ht="15.75">
      <c r="A467" s="9"/>
      <c r="B467" s="9"/>
      <c r="C467"/>
      <c r="E467"/>
    </row>
    <row r="468" spans="1:5" ht="15.75">
      <c r="A468" s="9"/>
      <c r="B468" s="9"/>
      <c r="C468"/>
      <c r="E468"/>
    </row>
    <row r="469" spans="1:5" ht="15.75">
      <c r="A469" s="9"/>
      <c r="B469" s="9"/>
      <c r="C469"/>
      <c r="E469"/>
    </row>
    <row r="470" spans="1:5" ht="15.75">
      <c r="A470" s="9"/>
      <c r="B470" s="9"/>
      <c r="C470"/>
      <c r="E470"/>
    </row>
    <row r="471" spans="1:5" ht="15.75">
      <c r="A471" s="9"/>
      <c r="B471" s="9"/>
      <c r="C471"/>
      <c r="E471"/>
    </row>
    <row r="472" spans="1:5" ht="15.75">
      <c r="A472" s="9"/>
      <c r="B472" s="9"/>
      <c r="C472"/>
      <c r="E472"/>
    </row>
    <row r="473" spans="1:5" ht="15.75">
      <c r="A473" s="9"/>
      <c r="B473" s="9"/>
      <c r="C473"/>
      <c r="E473"/>
    </row>
    <row r="474" spans="1:5" ht="15.75">
      <c r="A474" s="9"/>
      <c r="B474" s="9"/>
      <c r="C474"/>
      <c r="E474"/>
    </row>
    <row r="475" spans="1:5" ht="15.75">
      <c r="A475" s="9"/>
      <c r="B475" s="9"/>
      <c r="C475"/>
      <c r="E475"/>
    </row>
    <row r="476" spans="1:5" ht="15.75">
      <c r="A476" s="9"/>
      <c r="B476" s="9"/>
      <c r="C476"/>
      <c r="E476"/>
    </row>
    <row r="477" spans="1:5" ht="15.75">
      <c r="A477" s="9"/>
      <c r="B477" s="9"/>
      <c r="C477"/>
      <c r="E477"/>
    </row>
    <row r="478" spans="1:5" ht="15.75">
      <c r="A478" s="9"/>
      <c r="B478" s="9"/>
      <c r="C478"/>
      <c r="E478"/>
    </row>
    <row r="479" spans="1:5" ht="15.75">
      <c r="A479" s="9"/>
      <c r="B479" s="9"/>
      <c r="C479"/>
      <c r="E479"/>
    </row>
    <row r="480" spans="1:5" ht="15.75">
      <c r="A480" s="9"/>
      <c r="B480" s="9"/>
      <c r="C480"/>
      <c r="E480"/>
    </row>
    <row r="481" spans="1:5" ht="15.75">
      <c r="A481" s="9"/>
      <c r="B481" s="9"/>
      <c r="C481"/>
      <c r="E481"/>
    </row>
    <row r="482" spans="1:5" ht="15.75">
      <c r="A482" s="9"/>
      <c r="B482" s="9"/>
      <c r="C482"/>
      <c r="E482"/>
    </row>
    <row r="483" spans="1:5" ht="15.75">
      <c r="A483" s="9"/>
      <c r="B483" s="9"/>
      <c r="C483"/>
      <c r="E483"/>
    </row>
    <row r="484" spans="1:5" ht="15.75">
      <c r="A484" s="9"/>
      <c r="B484" s="9"/>
      <c r="C484"/>
      <c r="E484"/>
    </row>
    <row r="485" spans="1:5" ht="15.75">
      <c r="A485" s="9"/>
      <c r="B485" s="9"/>
      <c r="C485"/>
      <c r="E485"/>
    </row>
    <row r="486" spans="1:5" ht="15.75">
      <c r="A486" s="9"/>
      <c r="B486" s="9"/>
      <c r="C486"/>
      <c r="E486"/>
    </row>
    <row r="487" spans="1:5" ht="15.75">
      <c r="A487" s="9"/>
      <c r="B487" s="9"/>
      <c r="C487"/>
      <c r="E487"/>
    </row>
    <row r="488" spans="1:5" ht="15.75">
      <c r="A488" s="9"/>
      <c r="B488" s="9"/>
      <c r="C488"/>
      <c r="E488"/>
    </row>
    <row r="489" spans="1:5" ht="15.75">
      <c r="A489" s="9"/>
      <c r="B489" s="9"/>
      <c r="C489"/>
      <c r="E489"/>
    </row>
    <row r="490" spans="1:5" ht="15.75">
      <c r="A490" s="9"/>
      <c r="B490" s="9"/>
      <c r="C490"/>
      <c r="E490"/>
    </row>
    <row r="491" spans="1:5" ht="15.75">
      <c r="A491" s="9"/>
      <c r="B491" s="9"/>
      <c r="C491"/>
      <c r="E491"/>
    </row>
    <row r="492" spans="1:5" ht="15.75">
      <c r="A492" s="9"/>
      <c r="B492" s="9"/>
      <c r="C492"/>
      <c r="E492"/>
    </row>
    <row r="493" spans="1:5" ht="15.75">
      <c r="A493" s="9"/>
      <c r="B493" s="9"/>
      <c r="C493"/>
      <c r="E493"/>
    </row>
    <row r="494" spans="1:5" ht="15.75">
      <c r="A494" s="9"/>
      <c r="B494" s="9"/>
      <c r="C494"/>
      <c r="E494"/>
    </row>
    <row r="495" spans="1:5" ht="15.75">
      <c r="A495" s="9"/>
      <c r="B495" s="9"/>
      <c r="C495"/>
      <c r="E495"/>
    </row>
    <row r="496" spans="1:5" ht="15.75">
      <c r="A496" s="9"/>
      <c r="B496" s="9"/>
      <c r="C496"/>
      <c r="E496"/>
    </row>
    <row r="497" spans="1:5" ht="15.75">
      <c r="A497" s="9"/>
      <c r="B497" s="9"/>
      <c r="C497"/>
      <c r="E497"/>
    </row>
    <row r="498" spans="1:5" ht="15.75">
      <c r="A498" s="9"/>
      <c r="B498" s="9"/>
      <c r="C498"/>
      <c r="E498"/>
    </row>
    <row r="499" spans="1:5" ht="15.75">
      <c r="A499" s="9"/>
      <c r="B499" s="9"/>
      <c r="C499"/>
      <c r="E499"/>
    </row>
    <row r="500" spans="1:5" ht="15.75">
      <c r="A500" s="9"/>
      <c r="B500" s="9"/>
      <c r="C500"/>
      <c r="E500"/>
    </row>
    <row r="501" spans="1:5" ht="15.75">
      <c r="A501" s="9"/>
      <c r="B501" s="9"/>
      <c r="C501"/>
      <c r="E501"/>
    </row>
    <row r="502" spans="1:5" ht="15.75">
      <c r="A502" s="9"/>
      <c r="B502" s="9"/>
      <c r="C502"/>
      <c r="E502"/>
    </row>
    <row r="503" spans="1:5" ht="15.75">
      <c r="A503" s="9"/>
      <c r="B503" s="9"/>
      <c r="C503"/>
      <c r="E503"/>
    </row>
    <row r="504" spans="1:5" ht="15.75">
      <c r="A504" s="9"/>
      <c r="B504" s="9"/>
      <c r="C504"/>
      <c r="E504"/>
    </row>
    <row r="505" spans="1:5" ht="15.75">
      <c r="A505" s="9"/>
      <c r="B505" s="9"/>
      <c r="C505"/>
      <c r="E505"/>
    </row>
    <row r="506" spans="1:5" ht="15.75">
      <c r="A506" s="9"/>
      <c r="B506" s="9"/>
      <c r="C506"/>
      <c r="E506"/>
    </row>
    <row r="507" spans="1:5" ht="15.75">
      <c r="A507" s="9"/>
      <c r="B507" s="9"/>
      <c r="C507"/>
      <c r="E507"/>
    </row>
    <row r="508" spans="1:5" ht="15.75">
      <c r="A508" s="9"/>
      <c r="B508" s="9"/>
      <c r="C508"/>
      <c r="E508"/>
    </row>
    <row r="509" spans="1:5" ht="15.75">
      <c r="A509" s="9"/>
      <c r="B509" s="9"/>
      <c r="C509"/>
      <c r="E509"/>
    </row>
    <row r="510" spans="1:5" ht="15.75">
      <c r="A510" s="9"/>
      <c r="B510" s="9"/>
      <c r="C510"/>
      <c r="E510"/>
    </row>
    <row r="511" spans="1:5" ht="15.75">
      <c r="A511" s="9"/>
      <c r="B511" s="9"/>
      <c r="C511"/>
      <c r="E511"/>
    </row>
    <row r="512" spans="1:5" ht="15.75">
      <c r="A512" s="9"/>
      <c r="B512" s="9"/>
      <c r="C512"/>
      <c r="E512"/>
    </row>
    <row r="513" spans="1:5" ht="15.75">
      <c r="A513" s="9"/>
      <c r="B513" s="9"/>
      <c r="C513"/>
      <c r="E513"/>
    </row>
    <row r="514" spans="1:5" ht="15.75">
      <c r="A514" s="9"/>
      <c r="B514" s="9"/>
      <c r="C514"/>
      <c r="E514"/>
    </row>
    <row r="515" spans="1:5" ht="15.75">
      <c r="A515" s="9"/>
      <c r="B515" s="9"/>
      <c r="C515"/>
      <c r="E515"/>
    </row>
    <row r="516" spans="1:5" ht="15.75">
      <c r="A516" s="9"/>
      <c r="B516" s="9"/>
      <c r="C516"/>
      <c r="E516"/>
    </row>
    <row r="517" spans="1:5" ht="15.75">
      <c r="A517" s="9"/>
      <c r="B517" s="9"/>
      <c r="C517"/>
      <c r="E517"/>
    </row>
    <row r="518" spans="1:5" ht="15.75">
      <c r="A518" s="9"/>
      <c r="B518" s="9"/>
      <c r="C518"/>
      <c r="E518"/>
    </row>
    <row r="519" spans="1:5" ht="15.75">
      <c r="A519" s="9"/>
      <c r="B519" s="9"/>
      <c r="C519"/>
      <c r="E519"/>
    </row>
    <row r="520" spans="1:5" ht="15.75">
      <c r="A520" s="9"/>
      <c r="B520" s="9"/>
      <c r="C520"/>
      <c r="E520"/>
    </row>
    <row r="521" spans="1:5" ht="15.75">
      <c r="A521" s="9"/>
      <c r="B521" s="9"/>
      <c r="C521"/>
      <c r="E521"/>
    </row>
    <row r="522" spans="1:5" ht="15.75">
      <c r="A522" s="9"/>
      <c r="B522" s="9"/>
      <c r="C522"/>
      <c r="E522"/>
    </row>
    <row r="523" spans="1:5" ht="15.75">
      <c r="A523" s="9"/>
      <c r="B523" s="9"/>
      <c r="C523"/>
      <c r="E523"/>
    </row>
    <row r="524" spans="1:5" ht="15.75">
      <c r="A524" s="9"/>
      <c r="B524" s="9"/>
      <c r="C524"/>
      <c r="E524"/>
    </row>
    <row r="525" spans="1:5" ht="15.75">
      <c r="A525" s="9"/>
      <c r="B525" s="9"/>
      <c r="C525"/>
      <c r="E525"/>
    </row>
    <row r="526" spans="1:5" ht="15.75">
      <c r="A526" s="9"/>
      <c r="B526" s="9"/>
      <c r="C526"/>
      <c r="E526"/>
    </row>
    <row r="527" spans="1:5" ht="15.75">
      <c r="A527" s="9"/>
      <c r="B527" s="9"/>
      <c r="C527"/>
      <c r="E527"/>
    </row>
    <row r="528" spans="1:5" ht="15.75">
      <c r="A528" s="9"/>
      <c r="B528" s="9"/>
      <c r="C528"/>
      <c r="E528"/>
    </row>
    <row r="529" spans="1:5" ht="15.75">
      <c r="A529" s="9"/>
      <c r="B529" s="9"/>
      <c r="C529"/>
      <c r="E529"/>
    </row>
    <row r="530" spans="1:5" ht="15.75">
      <c r="A530" s="9"/>
      <c r="B530" s="9"/>
      <c r="C530"/>
      <c r="E530"/>
    </row>
    <row r="531" spans="1:5" ht="15.75">
      <c r="A531" s="9"/>
      <c r="B531" s="9"/>
      <c r="C531"/>
      <c r="E531"/>
    </row>
    <row r="532" spans="1:5" ht="15.75">
      <c r="A532" s="9"/>
      <c r="B532" s="9"/>
      <c r="C532"/>
      <c r="E532"/>
    </row>
    <row r="533" spans="1:5" ht="15.75">
      <c r="A533" s="9"/>
      <c r="B533" s="9"/>
      <c r="C533"/>
      <c r="E533"/>
    </row>
    <row r="534" spans="1:5" ht="15.75">
      <c r="A534" s="9"/>
      <c r="B534" s="9"/>
      <c r="C534"/>
      <c r="E534"/>
    </row>
    <row r="535" spans="1:5" ht="15.75">
      <c r="A535" s="9"/>
      <c r="B535" s="9"/>
      <c r="C535"/>
      <c r="E535"/>
    </row>
    <row r="536" spans="1:5" ht="15.75">
      <c r="A536" s="9"/>
      <c r="B536" s="9"/>
      <c r="C536"/>
      <c r="E536"/>
    </row>
    <row r="537" spans="1:5" ht="15.75">
      <c r="A537" s="9"/>
      <c r="B537" s="9"/>
      <c r="C537"/>
      <c r="E537"/>
    </row>
    <row r="538" spans="1:5" ht="15.75">
      <c r="A538" s="9"/>
      <c r="B538" s="9"/>
      <c r="C538"/>
      <c r="E538"/>
    </row>
    <row r="539" spans="1:5" ht="15.75">
      <c r="A539" s="9"/>
      <c r="B539" s="9"/>
      <c r="C539"/>
      <c r="E539"/>
    </row>
    <row r="540" spans="1:5" ht="15.75">
      <c r="A540" s="9"/>
      <c r="B540" s="9"/>
      <c r="C540"/>
      <c r="E540"/>
    </row>
    <row r="541" spans="1:5" ht="15.75">
      <c r="A541" s="9"/>
      <c r="B541" s="9"/>
      <c r="C541"/>
      <c r="E541"/>
    </row>
    <row r="542" spans="1:5" ht="15.75">
      <c r="A542" s="9"/>
      <c r="B542" s="9"/>
      <c r="C542"/>
      <c r="E542"/>
    </row>
    <row r="543" spans="1:5" ht="15.75">
      <c r="A543" s="9"/>
      <c r="B543" s="9"/>
      <c r="C543"/>
      <c r="E543"/>
    </row>
    <row r="544" spans="1:5" ht="15.75">
      <c r="A544" s="9"/>
      <c r="B544" s="9"/>
      <c r="C544"/>
      <c r="E544"/>
    </row>
    <row r="545" spans="1:5" ht="15.75">
      <c r="A545" s="9"/>
      <c r="B545" s="9"/>
      <c r="C545"/>
      <c r="E545"/>
    </row>
    <row r="546" spans="1:5" ht="15.75">
      <c r="A546" s="9"/>
      <c r="B546" s="9"/>
      <c r="C546"/>
      <c r="E546"/>
    </row>
    <row r="547" spans="1:5" ht="15.75">
      <c r="A547" s="9"/>
      <c r="B547" s="9"/>
      <c r="C547"/>
      <c r="E547"/>
    </row>
    <row r="548" spans="1:5" ht="15.75">
      <c r="A548" s="9"/>
      <c r="B548" s="9"/>
      <c r="C548"/>
      <c r="E548"/>
    </row>
    <row r="549" spans="1:5" ht="15.75">
      <c r="A549" s="9"/>
      <c r="B549" s="9"/>
      <c r="C549"/>
      <c r="E549"/>
    </row>
    <row r="550" spans="1:5" ht="15.75">
      <c r="A550" s="9"/>
      <c r="B550" s="9"/>
      <c r="C550"/>
      <c r="E550"/>
    </row>
    <row r="551" spans="1:5" ht="15.75">
      <c r="A551" s="9"/>
      <c r="B551" s="9"/>
      <c r="C551"/>
      <c r="E551"/>
    </row>
    <row r="552" spans="1:5" ht="15.75">
      <c r="A552" s="9"/>
      <c r="B552" s="9"/>
      <c r="C552"/>
      <c r="E552"/>
    </row>
    <row r="553" spans="1:5" ht="15.75">
      <c r="A553" s="9"/>
      <c r="B553" s="9"/>
      <c r="C553"/>
      <c r="E553"/>
    </row>
    <row r="554" spans="1:5" ht="15.75">
      <c r="A554" s="9"/>
      <c r="B554" s="9"/>
      <c r="C554"/>
      <c r="E554"/>
    </row>
    <row r="555" spans="1:5" ht="15.75">
      <c r="A555" s="9"/>
      <c r="B555" s="9"/>
      <c r="C555"/>
      <c r="E555"/>
    </row>
    <row r="556" spans="1:5" ht="15.75">
      <c r="A556" s="9"/>
      <c r="B556" s="9"/>
      <c r="C556"/>
      <c r="E556"/>
    </row>
    <row r="557" spans="1:5" ht="15.75">
      <c r="A557" s="9"/>
      <c r="B557" s="9"/>
      <c r="C557"/>
      <c r="E557"/>
    </row>
    <row r="558" spans="1:5" ht="15.75">
      <c r="A558" s="9"/>
      <c r="B558" s="9"/>
      <c r="C558"/>
      <c r="E558"/>
    </row>
    <row r="559" spans="1:5" ht="15.75">
      <c r="A559" s="9"/>
      <c r="B559" s="9"/>
      <c r="C559"/>
      <c r="E559"/>
    </row>
    <row r="560" spans="1:5" ht="15.75">
      <c r="A560" s="9"/>
      <c r="B560" s="9"/>
      <c r="C560"/>
      <c r="E560"/>
    </row>
    <row r="561" spans="1:5" ht="15.75">
      <c r="A561" s="9"/>
      <c r="B561" s="9"/>
      <c r="C561"/>
      <c r="E561"/>
    </row>
    <row r="562" spans="1:5" ht="15.75">
      <c r="A562" s="9"/>
      <c r="B562" s="9"/>
      <c r="C562"/>
      <c r="E562"/>
    </row>
    <row r="563" spans="1:5" ht="15.75">
      <c r="A563" s="9"/>
      <c r="B563" s="9"/>
      <c r="C563"/>
      <c r="E563"/>
    </row>
    <row r="564" spans="1:5" ht="15.75">
      <c r="A564" s="9"/>
      <c r="B564" s="9"/>
      <c r="C564"/>
      <c r="E564"/>
    </row>
    <row r="565" spans="1:5" ht="15.75">
      <c r="A565" s="9"/>
      <c r="B565" s="9"/>
      <c r="C565"/>
      <c r="E565"/>
    </row>
    <row r="566" spans="1:5" ht="15.75">
      <c r="A566" s="9"/>
      <c r="B566" s="9"/>
      <c r="C566"/>
      <c r="E566"/>
    </row>
    <row r="567" spans="1:5" ht="15.75">
      <c r="A567" s="9"/>
      <c r="B567" s="9"/>
      <c r="C567"/>
      <c r="E567"/>
    </row>
    <row r="568" spans="1:5" ht="15.75">
      <c r="A568" s="9"/>
      <c r="B568" s="9"/>
      <c r="C568"/>
      <c r="E568"/>
    </row>
    <row r="569" spans="1:5" ht="15.75">
      <c r="A569" s="9"/>
      <c r="B569" s="9"/>
      <c r="C569"/>
      <c r="E569"/>
    </row>
    <row r="570" spans="1:5" ht="15.75">
      <c r="A570" s="9"/>
      <c r="B570" s="9"/>
      <c r="C570"/>
      <c r="E570"/>
    </row>
    <row r="571" spans="1:5" ht="15.75">
      <c r="A571" s="9"/>
      <c r="B571" s="9"/>
      <c r="C571"/>
      <c r="E571"/>
    </row>
    <row r="572" spans="1:5" ht="15.75">
      <c r="A572" s="9"/>
      <c r="B572" s="9"/>
      <c r="C572"/>
      <c r="E572"/>
    </row>
    <row r="573" spans="1:5" ht="15.75">
      <c r="A573" s="9"/>
      <c r="B573" s="9"/>
      <c r="C573"/>
      <c r="E573"/>
    </row>
    <row r="574" spans="1:5" ht="15.75">
      <c r="A574" s="9"/>
      <c r="B574" s="9"/>
      <c r="C574"/>
      <c r="E574"/>
    </row>
    <row r="575" spans="1:5" ht="15.75">
      <c r="A575" s="9"/>
      <c r="B575" s="9"/>
      <c r="C575"/>
      <c r="E575"/>
    </row>
    <row r="576" spans="1:5" ht="15.75">
      <c r="A576" s="9"/>
      <c r="B576" s="9"/>
      <c r="C576"/>
      <c r="E576"/>
    </row>
    <row r="577" spans="1:5" ht="15.75">
      <c r="A577" s="9"/>
      <c r="B577" s="9"/>
      <c r="C577"/>
      <c r="E577"/>
    </row>
    <row r="578" spans="1:5" ht="15.75">
      <c r="A578" s="9"/>
      <c r="B578" s="9"/>
      <c r="C578"/>
      <c r="E578"/>
    </row>
    <row r="579" spans="1:5" ht="15.75">
      <c r="A579" s="9"/>
      <c r="B579" s="9"/>
      <c r="C579"/>
      <c r="E579"/>
    </row>
    <row r="580" spans="1:5" ht="15.75">
      <c r="A580" s="9"/>
      <c r="B580" s="9"/>
      <c r="C580"/>
      <c r="E580"/>
    </row>
    <row r="581" spans="1:5" ht="15.75">
      <c r="A581" s="9"/>
      <c r="B581" s="9"/>
      <c r="C581"/>
      <c r="E581"/>
    </row>
    <row r="582" spans="1:5" ht="15.75">
      <c r="A582" s="9"/>
      <c r="B582" s="9"/>
      <c r="C582"/>
      <c r="E582"/>
    </row>
    <row r="583" spans="1:5" ht="15.75">
      <c r="A583" s="9"/>
      <c r="B583" s="9"/>
      <c r="C583"/>
      <c r="E583"/>
    </row>
    <row r="584" spans="1:5" ht="15.75">
      <c r="A584" s="9"/>
      <c r="B584" s="9"/>
      <c r="C584"/>
      <c r="E584"/>
    </row>
    <row r="585" spans="1:5" ht="15.75">
      <c r="A585" s="9"/>
      <c r="B585" s="9"/>
      <c r="C585"/>
      <c r="E585"/>
    </row>
    <row r="586" spans="1:5" ht="15.75">
      <c r="A586" s="9"/>
      <c r="B586" s="9"/>
      <c r="C586"/>
      <c r="E586"/>
    </row>
    <row r="587" spans="1:5" ht="15.75">
      <c r="A587" s="9"/>
      <c r="B587" s="9"/>
      <c r="C587"/>
      <c r="E587"/>
    </row>
    <row r="588" spans="1:9" ht="15.75">
      <c r="A588" s="9"/>
      <c r="B588" s="9"/>
      <c r="C588" s="10"/>
      <c r="D588" s="9"/>
      <c r="E588" s="10"/>
      <c r="F588" s="9"/>
      <c r="G588" s="9"/>
      <c r="H588" s="9"/>
      <c r="I588" s="9"/>
    </row>
    <row r="589" spans="1:9" ht="15.75">
      <c r="A589" s="9"/>
      <c r="B589" s="9"/>
      <c r="C589" s="10"/>
      <c r="D589" s="9"/>
      <c r="E589" s="10"/>
      <c r="F589" s="9"/>
      <c r="G589" s="9"/>
      <c r="H589" s="9"/>
      <c r="I589" s="9"/>
    </row>
  </sheetData>
  <sheetProtection/>
  <printOptions/>
  <pageMargins left="0.7" right="0.7" top="0.75" bottom="0.75" header="0.3" footer="0.3"/>
  <pageSetup horizontalDpi="600" verticalDpi="600" orientation="landscape" paperSize="9" scale="1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cp:lastPrinted>2015-10-29T03:11:59Z</cp:lastPrinted>
  <dcterms:created xsi:type="dcterms:W3CDTF">2015-10-13T06:05:41Z</dcterms:created>
  <dcterms:modified xsi:type="dcterms:W3CDTF">2015-11-05T06:29:52Z</dcterms:modified>
  <cp:category/>
  <cp:version/>
  <cp:contentType/>
  <cp:contentStatus/>
</cp:coreProperties>
</file>